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PEDIATRIA\KONKURSI\2024\Извънабонаментно 2\Пряко договаряне\"/>
    </mc:Choice>
  </mc:AlternateContent>
  <bookViews>
    <workbookView xWindow="0" yWindow="0" windowWidth="28800" windowHeight="10335"/>
  </bookViews>
  <sheets>
    <sheet name="Техническа спецификация" sheetId="2" r:id="rId1"/>
  </sheets>
  <definedNames>
    <definedName name="_xlnm._FilterDatabase" localSheetId="0" hidden="1">'Техническа спецификация'!$A$3:$J$86</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28" i="2" l="1"/>
  <c r="H77" i="2" l="1"/>
  <c r="I77" i="2" s="1"/>
  <c r="H70" i="2"/>
  <c r="H47" i="2"/>
  <c r="H36" i="2"/>
  <c r="I28" i="2"/>
  <c r="I70" i="2" l="1"/>
  <c r="H44" i="2"/>
  <c r="I44" i="2" s="1"/>
  <c r="G36" i="2"/>
  <c r="I36" i="2" s="1"/>
  <c r="H80" i="2"/>
  <c r="H25" i="2"/>
  <c r="I25" i="2" s="1"/>
  <c r="I4" i="2"/>
  <c r="I17" i="2" l="1"/>
  <c r="I80" i="2"/>
  <c r="I47" i="2"/>
  <c r="I84" i="2"/>
  <c r="I15" i="2"/>
  <c r="I13" i="2" l="1"/>
  <c r="I11" i="2" l="1"/>
  <c r="I87" i="2" s="1"/>
</calcChain>
</file>

<file path=xl/sharedStrings.xml><?xml version="1.0" encoding="utf-8"?>
<sst xmlns="http://schemas.openxmlformats.org/spreadsheetml/2006/main" count="356" uniqueCount="304">
  <si>
    <t>Клинична л-я</t>
  </si>
  <si>
    <t>Неонатология 1бр.</t>
  </si>
  <si>
    <t>Нефрология 1 бр.</t>
  </si>
  <si>
    <t>Вирусологична л-я</t>
  </si>
  <si>
    <t>КРКХ</t>
  </si>
  <si>
    <t>Извънабонаментно сервизно обслужване на медицинска апаратура в СБАЛ по детски болести „Проф. Иван Митев“ ЕАД</t>
  </si>
  <si>
    <t>№ по ред</t>
  </si>
  <si>
    <t>АПАРАТУРА</t>
  </si>
  <si>
    <t>производител</t>
  </si>
  <si>
    <t>марка/ модел/ сериен номер</t>
  </si>
  <si>
    <t>местонахождение</t>
  </si>
  <si>
    <t xml:space="preserve">Прогнозна стойност за труд за всички апарати от обособената позиция </t>
  </si>
  <si>
    <t>брой апарати</t>
  </si>
  <si>
    <t>Обща прогнозна стойност за обособената позиция</t>
  </si>
  <si>
    <t>ТЕХНИЧЕСКА СПЕЦИФИКАЦИЯ</t>
  </si>
  <si>
    <t xml:space="preserve">Прогнозна стойност за резервни части и консумативи </t>
  </si>
  <si>
    <t>Микробиология</t>
  </si>
  <si>
    <t>EUROMEX</t>
  </si>
  <si>
    <t>OXION  1640206</t>
  </si>
  <si>
    <t>ZEISS</t>
  </si>
  <si>
    <t>PrimoStar</t>
  </si>
  <si>
    <t>Laboval</t>
  </si>
  <si>
    <t>Mindray</t>
  </si>
  <si>
    <t>HU13 USA</t>
  </si>
  <si>
    <t>GML-402E-ABS</t>
  </si>
  <si>
    <t>BENQ</t>
  </si>
  <si>
    <t>leboval 4</t>
  </si>
  <si>
    <t>CARLZEISS JENA</t>
  </si>
  <si>
    <t>Клиника по нефрология и хемодиализа</t>
  </si>
  <si>
    <t>6J40850</t>
  </si>
  <si>
    <t>Пневмология</t>
  </si>
  <si>
    <t>Consort Белгия</t>
  </si>
  <si>
    <t>Интензивен</t>
  </si>
  <si>
    <t>Апарат за хоризонтална гел електрофореза или еквивалент</t>
  </si>
  <si>
    <t>ХОРИЗОНТАЛНА ЕЛЕКТРОФОРЕЗА или еквивалент</t>
  </si>
  <si>
    <t>Монитор Mindray или еквивалент</t>
  </si>
  <si>
    <t>GML</t>
  </si>
  <si>
    <t>Реанимационни легла GML или еквивалент</t>
  </si>
  <si>
    <t>Преносим ултразвуков апарат тип таблет BENQ или еквивалент</t>
  </si>
  <si>
    <t>микроскоп Laboval 4 или еквивалент</t>
  </si>
  <si>
    <t>Микроскоп Carl ZEISS JENA или еквивалент</t>
  </si>
  <si>
    <t>микроскоп EUROMEX или еквивалент</t>
  </si>
  <si>
    <t>микроскоп ZEISS или еквивалент</t>
  </si>
  <si>
    <t>микроскоп Laboval или еквивалент</t>
  </si>
  <si>
    <t>Микроскоп с принадлежности ZEISS или еквивалент</t>
  </si>
  <si>
    <t>В техническите спецификации, документацията и всички приложения при споменаване на конкретен модел, източник или специфичен процес, търговска марка, патент, тип или конкретен произход или производство, да се счита "или еквивалентно/и".</t>
  </si>
  <si>
    <t>Magnolia - China</t>
  </si>
  <si>
    <t>BD53/ 11-11902</t>
  </si>
  <si>
    <t>Бъркалка магнитна</t>
  </si>
  <si>
    <t>ГДР</t>
  </si>
  <si>
    <t>N91279 EV222</t>
  </si>
  <si>
    <t>Апарат за ЕКГ Contec</t>
  </si>
  <si>
    <t>Contec</t>
  </si>
  <si>
    <t>ECO 1200G</t>
  </si>
  <si>
    <t>КПИO 1бр.</t>
  </si>
  <si>
    <t>Дефибрилатор Примедик</t>
  </si>
  <si>
    <t>Metrax Gmbh - Германия</t>
  </si>
  <si>
    <t>Примедик модел: M 110, SN: 73472017144</t>
  </si>
  <si>
    <t>KRKX</t>
  </si>
  <si>
    <t>Инхалатор: Omron micro AIR</t>
  </si>
  <si>
    <t xml:space="preserve">Omron Healthcare </t>
  </si>
  <si>
    <t>CE 0197</t>
  </si>
  <si>
    <t>Инхалатор: PIC</t>
  </si>
  <si>
    <t>Artsana Medel SpA - Италия</t>
  </si>
  <si>
    <t>модел: Pinguin, Pande, Air clinic, Rabbit и  др.</t>
  </si>
  <si>
    <t>Спирометър " Спировит SP 1"</t>
  </si>
  <si>
    <t>Шилер</t>
  </si>
  <si>
    <t>SN: S40.11226</t>
  </si>
  <si>
    <t>КПИО 1бр.</t>
  </si>
  <si>
    <t>Перфузор: Български - ИП 2/50</t>
  </si>
  <si>
    <t>Импулс АД - гр. Габрово, бившо: К-т "Точно машиностроене" Габрово</t>
  </si>
  <si>
    <t>3120022,3120023,3120036,3120037-КПИО;810039-гастро;808041-гастро</t>
  </si>
  <si>
    <t>Инфузомат: Braun ІІ  fm</t>
  </si>
  <si>
    <t>B. BRAUN - Германия</t>
  </si>
  <si>
    <t>41056-гастро</t>
  </si>
  <si>
    <t>Перфузор: Braun compact S</t>
  </si>
  <si>
    <t>Инфузомат: Braun FMS 230</t>
  </si>
  <si>
    <t>161413,161411,161410,161420,161572,161552,161492,161531,161546,161552</t>
  </si>
  <si>
    <t>Спирометър - електрически "MINI SPIR - new"</t>
  </si>
  <si>
    <t>Медикал интернационал</t>
  </si>
  <si>
    <t>MINI SPIR - new Pestpr.z А23-003793</t>
  </si>
  <si>
    <t xml:space="preserve">Волуметрична инфузионна помпа Bene Fusion eVP </t>
  </si>
  <si>
    <t>Bene Fusion</t>
  </si>
  <si>
    <t>SH2-16000293; SH2-15000275; SH2-16000294</t>
  </si>
  <si>
    <t xml:space="preserve">Спринцовкова инфузионна помпа Bene Fusion eSP </t>
  </si>
  <si>
    <t>SH1-16000866; SH1-16000862; SH1-16000857</t>
  </si>
  <si>
    <t>Перфузор Аgilia</t>
  </si>
  <si>
    <t>Frezenius Kabi</t>
  </si>
  <si>
    <t xml:space="preserve"> Ендокринология 1бр.</t>
  </si>
  <si>
    <t>Инхалатор AirForce One</t>
  </si>
  <si>
    <t>Devilbiss</t>
  </si>
  <si>
    <t>Beckman</t>
  </si>
  <si>
    <t>Микроцентруфуга Beckman  или еквивалент</t>
  </si>
  <si>
    <t>Термостат BINDER или еквивалент</t>
  </si>
  <si>
    <t>Скрининг сектор</t>
  </si>
  <si>
    <t>Апарат за 24 набл. АН  Mindray или еквивалент</t>
  </si>
  <si>
    <t>Холтер апарат ЕКГ</t>
  </si>
  <si>
    <t>TLC</t>
  </si>
  <si>
    <t>ОБОСОБЕНА ПОЗИЦИЯ № 36 - Микроскопи</t>
  </si>
  <si>
    <t>36.1</t>
  </si>
  <si>
    <t>36.2</t>
  </si>
  <si>
    <t>36.3</t>
  </si>
  <si>
    <t>36.4</t>
  </si>
  <si>
    <t>36.5</t>
  </si>
  <si>
    <t>36.6</t>
  </si>
  <si>
    <t>ОБОСОБЕНА ПОЗИЦИЯ № 40 - Микроцентрофуги и центрофуги</t>
  </si>
  <si>
    <t>40.1</t>
  </si>
  <si>
    <t>Микроцентрофуга HERMLE - F 160 M</t>
  </si>
  <si>
    <t>Hermle Labortechnik Gmbh</t>
  </si>
  <si>
    <t>40.2</t>
  </si>
  <si>
    <t>Центрофуга HERMLE Z 300</t>
  </si>
  <si>
    <t>модел: Z 300, сер.№ 47080382</t>
  </si>
  <si>
    <t>Скрининг сектор 1бр.</t>
  </si>
  <si>
    <t>40.3</t>
  </si>
  <si>
    <t>Универсална центрофуга Hermle</t>
  </si>
  <si>
    <t>Hermle</t>
  </si>
  <si>
    <t>40.4</t>
  </si>
  <si>
    <t xml:space="preserve">Центрофуга Rotofix </t>
  </si>
  <si>
    <t>Hettich</t>
  </si>
  <si>
    <t>Rotofix 32A</t>
  </si>
  <si>
    <t>40.5</t>
  </si>
  <si>
    <t>Центрофуга ЯНЕЦКИ Т 23</t>
  </si>
  <si>
    <t>VEB MLW Medizin Technik - ГДР, Лайпцик</t>
  </si>
  <si>
    <t xml:space="preserve">Бактериологична л-я 1 бр., </t>
  </si>
  <si>
    <t>40.6</t>
  </si>
  <si>
    <t>Центрофуга ЯНЕЦКИ Т 30</t>
  </si>
  <si>
    <t>ОБОСОБЕНА ПОЗИЦИЯ № 41 - Фотолампи и фототерапия</t>
  </si>
  <si>
    <t>41.1</t>
  </si>
  <si>
    <t>Фотолампа Medix Mediled</t>
  </si>
  <si>
    <t>Medix - Аржентина</t>
  </si>
  <si>
    <t xml:space="preserve"> LU - 6T 26309</t>
  </si>
  <si>
    <t>41.2</t>
  </si>
  <si>
    <t>Фототерапия Медипрема "Синя светлина"</t>
  </si>
  <si>
    <t>SN 19261080</t>
  </si>
  <si>
    <t>ОБОСОБЕНА ПОЗИЦИЯ № 42 - Монитори и пулсоксиметри</t>
  </si>
  <si>
    <t>42.1</t>
  </si>
  <si>
    <t>Sino-Hero Bio-Medical - Германия</t>
  </si>
  <si>
    <t>PSHMT61212001, 613034, PSHMT613033</t>
  </si>
  <si>
    <t>Неонатология 3бр.</t>
  </si>
  <si>
    <t>42.2</t>
  </si>
  <si>
    <t>SHS800929, SHS800915</t>
  </si>
  <si>
    <t>Неонатология 2бр.</t>
  </si>
  <si>
    <t>42.3</t>
  </si>
  <si>
    <t xml:space="preserve">3F Medical Sistem - Shanghai Electronics Co. Ltd - Шанхай </t>
  </si>
  <si>
    <t>ф.№ 1008037</t>
  </si>
  <si>
    <t>42.4</t>
  </si>
  <si>
    <t>Omron Healthcare Europe - Холандия</t>
  </si>
  <si>
    <t>S/N 901-000153, 901-000176, 903-00283</t>
  </si>
  <si>
    <t>Mecs Co LTD</t>
  </si>
  <si>
    <t>модел: МР 110 plus, сер.№CR-8A197051</t>
  </si>
  <si>
    <t>КПИO 1 бр.</t>
  </si>
  <si>
    <t>ОБОСОБЕНА ПОЗИЦИЯ № 43 - Инхалатори</t>
  </si>
  <si>
    <t>43.1</t>
  </si>
  <si>
    <t>Инхалатор: New Projet</t>
  </si>
  <si>
    <t>P.R.C. - Китай</t>
  </si>
  <si>
    <t>S/N03334</t>
  </si>
  <si>
    <t>Нефрология 1бр.</t>
  </si>
  <si>
    <t>43.2</t>
  </si>
  <si>
    <t>Инхалатор: Omron</t>
  </si>
  <si>
    <t>модел: NE-C29-E;№20120204079VF-гастро</t>
  </si>
  <si>
    <t>43.3</t>
  </si>
  <si>
    <t>43.4</t>
  </si>
  <si>
    <t>PIC</t>
  </si>
  <si>
    <t>КПИO  5бр., Ендокринология 1бр., Диабет 1бр., Генетика 1бр., Неврология 1бр.</t>
  </si>
  <si>
    <t>43.5</t>
  </si>
  <si>
    <t>Инхалатор: Medel SPA</t>
  </si>
  <si>
    <t>Неврология 1бр., Генетика 1бр., Ендокринология 1бр.</t>
  </si>
  <si>
    <t>43.6</t>
  </si>
  <si>
    <t>Инхалатор: ZANO</t>
  </si>
  <si>
    <t>Honsun</t>
  </si>
  <si>
    <t>Zano inspire</t>
  </si>
  <si>
    <t>Генетика 2бр., Ендокринология 2бр., Диабет 2бр., КРКХ 1 бр</t>
  </si>
  <si>
    <t>ОБОСОБЕНА ПОЗИЦИЯ № 44 -  Спирометри</t>
  </si>
  <si>
    <t>44.1</t>
  </si>
  <si>
    <t>ОБОСОБЕНА ПОЗИЦИЯ № 45 - Инфузионни помпи</t>
  </si>
  <si>
    <t>45.1</t>
  </si>
  <si>
    <t>Перфузор: Askor AP 12; AP31</t>
  </si>
  <si>
    <t>Варшава - Полша</t>
  </si>
  <si>
    <t>сер.№ 12-05979,          № 12-05980</t>
  </si>
  <si>
    <t>Хемодиализа 2бр., Нефрология 2бр.</t>
  </si>
  <si>
    <t>45.2</t>
  </si>
  <si>
    <t>Ендокринология 1бр., Генетика 1бр., Гастроентерология 2бр., КПИO 4бр., Нефрология 1бр.</t>
  </si>
  <si>
    <t>45.3</t>
  </si>
  <si>
    <t>Перфузор: Български - Прима 01</t>
  </si>
  <si>
    <t>Гама проект 99 АД - гр. Габрово</t>
  </si>
  <si>
    <t>Хемодиализа 1бр., Нефрология 1бр.</t>
  </si>
  <si>
    <t>45.4</t>
  </si>
  <si>
    <t>66840, 66867, 66818, 66829, 66871, 66844, 66870, 66846, 24105, 24122, 24121, 66831, 66816, 24105, 11084, 06478, 06543, 11196, 11215, 95887, 05435</t>
  </si>
  <si>
    <t>Неонатология 16 бр., КПИO 1бр., Генетика 1бр., Диабет 1бр., Нефрология 1бр., Гастроентериология 1бр., Hеврология 1бр.</t>
  </si>
  <si>
    <t>45.5</t>
  </si>
  <si>
    <t>Перфузор: Braun FM</t>
  </si>
  <si>
    <t>F08930</t>
  </si>
  <si>
    <t xml:space="preserve"> Хемодиализа 1бр., Неврология 1бр., Генетика 1бр., Ендокринология 1бр.</t>
  </si>
  <si>
    <t>45.6</t>
  </si>
  <si>
    <t>Перфузор: Braun VІ</t>
  </si>
  <si>
    <t>Диабет 1бр.</t>
  </si>
  <si>
    <t>45.7</t>
  </si>
  <si>
    <t>Перфузор: Secura FT</t>
  </si>
  <si>
    <t>Нефрология 1бр., Диабет 1бр.</t>
  </si>
  <si>
    <t>45.8</t>
  </si>
  <si>
    <t>Перфузор: Space</t>
  </si>
  <si>
    <t>№ 69268,     № 69296,     № 69311,     № 69301</t>
  </si>
  <si>
    <t>Гастроентерология 4бр.</t>
  </si>
  <si>
    <t>45.9</t>
  </si>
  <si>
    <t>Перфузор Braun compact plus</t>
  </si>
  <si>
    <t>№010555</t>
  </si>
  <si>
    <t xml:space="preserve">Гастроентерология </t>
  </si>
  <si>
    <t>45.10</t>
  </si>
  <si>
    <t>Инфузомат Braun compact plus</t>
  </si>
  <si>
    <t>№002395</t>
  </si>
  <si>
    <t>45.11</t>
  </si>
  <si>
    <t>Гастроентерология 1бр., КПИO 4бр.</t>
  </si>
  <si>
    <t>45.12</t>
  </si>
  <si>
    <t>Инфузомат: Braun Space</t>
  </si>
  <si>
    <t>сер. № 55617-гастро</t>
  </si>
  <si>
    <t>Гастроентерология 1бр., Генетика 2 бр.</t>
  </si>
  <si>
    <t>45.13</t>
  </si>
  <si>
    <t>Гастроентерология 1бр., Hеврология 1бр., КРКХ 2бр., Нефрология 1бр., Генетика 1бр., Ендокринология 1бр., Диабет 2бр., КПИO 1бр.</t>
  </si>
  <si>
    <t>45.14</t>
  </si>
  <si>
    <t>Инфузомат: Askor AP 31</t>
  </si>
  <si>
    <t>сер.№ 31-01131/13г.</t>
  </si>
  <si>
    <t>Нефрология 1 бр., Хемодиализа 1бр.</t>
  </si>
  <si>
    <t>45.15</t>
  </si>
  <si>
    <t>Перфузор: BECTON двоен</t>
  </si>
  <si>
    <t>Program № 15364134</t>
  </si>
  <si>
    <t>Неонатология 1 бр.</t>
  </si>
  <si>
    <t>45.16</t>
  </si>
  <si>
    <t>Перфузор: Injectomat S</t>
  </si>
  <si>
    <t>Frezenius Vial - Франция</t>
  </si>
  <si>
    <t>570A3967</t>
  </si>
  <si>
    <t>45.17</t>
  </si>
  <si>
    <t>Перфузор: Pilot A2 10СС BG</t>
  </si>
  <si>
    <t>Нефрология 2бр., КРКХ 1бр.</t>
  </si>
  <si>
    <t>45.18</t>
  </si>
  <si>
    <t>Перфузор Syringe</t>
  </si>
  <si>
    <t>КПИО</t>
  </si>
  <si>
    <t>45.19</t>
  </si>
  <si>
    <t>Перфузор P500</t>
  </si>
  <si>
    <t xml:space="preserve">BIOLIGHT </t>
  </si>
  <si>
    <t>Неонатология 6 бр., Hеврология 3бр., Нефрология 2бр.,  Ендокринология 1бр., Диабет 1бр., Генетика 1 бр, КПИО 2 бр, Хемодиализа 1 бр</t>
  </si>
  <si>
    <t>ОБОСОБЕНА ПОЗИЦИЯ № 46 - ЕКГ апарати</t>
  </si>
  <si>
    <t>46.1</t>
  </si>
  <si>
    <t>ЕКГ 1200 ADV</t>
  </si>
  <si>
    <t>Cardiolin - Италия</t>
  </si>
  <si>
    <t>модел: AR 1200 ADV, сер.№ AIZM0046</t>
  </si>
  <si>
    <t>Приемен к-т 1 бр</t>
  </si>
  <si>
    <t>46.2</t>
  </si>
  <si>
    <t>ЕКГ Schiller Cardiovit AT-2 plus</t>
  </si>
  <si>
    <t>Schiller Medizintehnik Gmbh - Германия</t>
  </si>
  <si>
    <t>CH6340/ 02500848</t>
  </si>
  <si>
    <t>Хемодиализа 1бр., Неонатология 1бр.</t>
  </si>
  <si>
    <t>46.3</t>
  </si>
  <si>
    <t>ЕКГ Philips</t>
  </si>
  <si>
    <t>Philips - Канада</t>
  </si>
  <si>
    <t>модел: Page Writer 100, SN: 1772</t>
  </si>
  <si>
    <t>46.4</t>
  </si>
  <si>
    <t>ЕКГ апарат 12 канален Contec</t>
  </si>
  <si>
    <t>47.1</t>
  </si>
  <si>
    <t>Дефибрилатор Responder 1 000</t>
  </si>
  <si>
    <t>Германия</t>
  </si>
  <si>
    <t>сер. № 101164980</t>
  </si>
  <si>
    <t>Хемодиализа 1бр.</t>
  </si>
  <si>
    <t>ОБОСОБЕНА ПОЗИЦИЯ № 48 - Термостати</t>
  </si>
  <si>
    <t>48.1</t>
  </si>
  <si>
    <t>Термостат воден</t>
  </si>
  <si>
    <t>Мед. Инструм. Завод - България</t>
  </si>
  <si>
    <t>57H1</t>
  </si>
  <si>
    <t>48.2</t>
  </si>
  <si>
    <t>Термостат ТБ 50 - Български  воден</t>
  </si>
  <si>
    <t>Тополовград - България</t>
  </si>
  <si>
    <t>49.1</t>
  </si>
  <si>
    <t>48.3</t>
  </si>
  <si>
    <t xml:space="preserve"> 37.1</t>
  </si>
  <si>
    <t>40.7</t>
  </si>
  <si>
    <t>ОБОСОБЕНА ПОЗИЦИЯ № 39 - Бъркалка магнитна</t>
  </si>
  <si>
    <t xml:space="preserve"> 39.1</t>
  </si>
  <si>
    <t>47.2</t>
  </si>
  <si>
    <t>44.2</t>
  </si>
  <si>
    <t>46.5</t>
  </si>
  <si>
    <t>45.20</t>
  </si>
  <si>
    <t>45.21</t>
  </si>
  <si>
    <t>45.22</t>
  </si>
  <si>
    <t>WIT 301A</t>
  </si>
  <si>
    <t>3010018030198.</t>
  </si>
  <si>
    <t>Нефрология 1бр, Диабет 1бр, Гастроентерология1бр.</t>
  </si>
  <si>
    <t>ОБОСОБЕНА ПОЗИЦИЯ № 49 - Електрофорези</t>
  </si>
  <si>
    <t xml:space="preserve"> 49.2</t>
  </si>
  <si>
    <t>ОБОСОБЕНА ПОЗИЦИЯ № 38 - Реанимационни легла</t>
  </si>
  <si>
    <t>38.1</t>
  </si>
  <si>
    <t>ОБОСОБЕНА ПОЗИЦИЯ № 47 - Дефибрилатори</t>
  </si>
  <si>
    <t>ОБОСОБЕНА ПОЗИЦИЯ № 37 - Преносим ултразвуков апарат тип таблет BENQ или еквивалент</t>
  </si>
  <si>
    <t xml:space="preserve"> 42.5</t>
  </si>
  <si>
    <t>42.6</t>
  </si>
  <si>
    <t>42.7</t>
  </si>
  <si>
    <t>Монитор: Mohero mTouch 6 или еквивалент</t>
  </si>
  <si>
    <t>Монитор: Mohero S 80 или еквивалент</t>
  </si>
  <si>
    <t>Монитор: PHOEBE или еквивалент</t>
  </si>
  <si>
    <t>Монитор: OMRON Colin Z 207 или еквивалент</t>
  </si>
  <si>
    <t>Пулсоксиметър: МР 60 или еквивалент</t>
  </si>
  <si>
    <t>ОБЩА ПРОГНОЗНА СТОЙНОСТ ЗА ДИРЕКТНО ВЪЗЛАГАНЕ</t>
  </si>
  <si>
    <t>Изисквания:</t>
  </si>
  <si>
    <t>Посочената апаратура се нуждае от сервизно обслужване, включващо следните услуги: извънабонаментно, извънгаранционно техническо обслужване, включително профилактика, ремонт и доставка на резервни части и специфични консумативи на медицинската апаратура.</t>
  </si>
  <si>
    <t>Участниците трябва да са оторизирани за извършване на сервизно обслужване от производителя на съответната апаратура 
и/или техен сервизен специалист да е преминал курс на обучение при производителя на апаратурата 
и/или техен сервизен специалист да е преминал курс на обучение за сервизно обслужване на сходна апаратура за обособената позиция, за която подават оферта. 
Участниците представят: Оторизация за извършване на сервизно обслужване от производителя на съответната апаратура 
и/или Списък на персонала, който ще изпълнява поръчката, в който е посочена професионалната компетентност, както и документи, които доказват професионална компетентност на лицата.</t>
  </si>
  <si>
    <t>Техническото обслужване на медицинската апаратура, включва следните дейности:
1. Задължителна периодична профилактика на апаратурата по вид и периодичност съгласно нормативно установените изисквания и тези на производителя /в срокове съгласувани с ВЪЗЛОЖИТЕЛЯ/, но не по-малко от 2 пъти годишно. За извършената профилактика на апаратурата представители на страните подписват констативен  протокол; 
2. Техническото обслужване, гарантиращо пълната функционална годност на апаратурата, което включва и необходимите ремонти и/или отстраняване на повреди;
3. Изготвяне на констативен протокол с препоръки за извършване на ремонт, ако такъв се налага в случай, че се констатират повреди на техниката при техническото обслужване или при извършване на профилактиката, който протокол да съдържа информация за вида и стойността на нужните ремонтни работи, както и резервните части и/или специфични консумативи, които следва да бъдат вложени като извършва ремонт; 
4.  Изпращане на специалист след получаване устна и/или писмена заявка за проблем с апаратурата от страна на ВЪЗЛОЖИТЕЛЯ.
5. Отстраняване на повредата в срок до 24 часа след извършване на диагностиката и констатиране на проблема, а ако е необходим по-дълъг срок той се определя в сервизния протокол, в който се посочват причините за това. В този случай срокът за отстраняване се уточнява (одобрява) предварително от ВЪЗЛОЖИТЕЛЯ. 
6. Вписване в протокола за техническо обслужване (при необходимост от влагане на резервни части/специфични консумативи за  извършване на техническото обслужване или ремонта на апаратурата) причините за това, точно описание на вида и стойността на нужните ремонтни работи (параметри), както и необходимите резервни части и/или консумативи, гаранционен срок за вложените резервни части и ориентировъчната цена и срокът за доставката им и за приключване на ремонта, както и представяне оферта за писмено съгласуване (одобрение) от ВЪЗЛОЖИТЕЛЯ. 
7. Своевременна доставка и влагане на нови (оригинални за медицинска апаратура) и неупотребявани резервни части и специфични консумативи, необходими за нормалното функциониране на апаратурата, които съответстват с посочените марка и модел апаратура/оборудване след писменото съгласие на ВЪЗЛОЖИТЕЛЯ. Гаранционен срок на подменените резервни частине по-малко от 12 месеца, който да бъде не по-кратък от гаранционния срок, определен от производителя /доказва се с документ от производителя/.
9. Осигуряване при необходимост от подмяна на части, възли или детайли в максимално кратки срокове, с цел осигуряване непрекъснат режим на работа на подържаната техника. 
10. При необходимост от ремонтни дейности със срок над 30 дни се предоставя за ползване алтернативен апарат до отстраняване на повредата.
11. Извършените ремонтни дейности да са с гаранционен срок не по-малко от 6 месеца, за което се предоставя гаранционна карта
12.  Водене на отчетност за извършената работа, като за целта се изготвя сервизен протокол за всяка извършена работа, съдържащ: времето за извършване на техническите дейности; имената на специалистите, извършили обслужването; извършените ремонтни дейности  (вкл. и човеко-часа), типа на извършената работа (профилактика, консултация, ремонт, подмяна на резервни части или консумативи и т.н.); причината за повредата (в приложимите случаи); точно описание на вложените резервни части и/или консумативи и извършената профилактика и/или за функциониране на апаратурата; гаранционният срок за вложените резервни части. Към Приемо-предавателния протокол се прилагат копия от фактури за вложените резервни части и консумативи.
13. Гарантиране на проследимост, точност и достоверност на измерванията на медицинската апаратурата.
14. Когато по повод повреда или друг технически проблем с апарат се установи, че с оглед интересите на ВЪЗЛОЖИТЕЛЯ е по-целесъобразно повредата/проблемът да не бъде отстраняван и съответния апарат да се извади от експлоатация, за същия се съставя констативен протокол, който се подписва от упълномощените лица на ВЪЗЛОЖИТЕЛЯ и ИЗПЪЛНИТЕЛЯ. Извадената от експлоатация техника не подлежи на последваща профилактика и ремонт.</t>
  </si>
</sst>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1"/>
      <color theme="1"/>
      <name val="Calibri"/>
      <family val="2"/>
      <charset val="204"/>
      <scheme val="minor"/>
    </font>
    <font>
      <sz val="11"/>
      <color theme="1"/>
      <name val="Calibri"/>
      <family val="2"/>
      <charset val="204"/>
      <scheme val="minor"/>
    </font>
    <font>
      <b/>
      <sz val="10"/>
      <color theme="1"/>
      <name val="Arial"/>
      <family val="2"/>
      <charset val="204"/>
    </font>
    <font>
      <sz val="10"/>
      <color theme="1"/>
      <name val="Arial"/>
      <family val="2"/>
      <charset val="204"/>
    </font>
    <font>
      <b/>
      <sz val="10"/>
      <color rgb="FF000000"/>
      <name val="Arial"/>
      <family val="2"/>
      <charset val="204"/>
    </font>
    <font>
      <sz val="10"/>
      <color rgb="FF000000"/>
      <name val="Arial"/>
      <family val="2"/>
      <charset val="204"/>
    </font>
    <font>
      <sz val="10"/>
      <name val="Arial"/>
      <family val="2"/>
      <charset val="204"/>
    </font>
    <font>
      <b/>
      <sz val="10"/>
      <name val="Arial"/>
      <family val="2"/>
      <charset val="204"/>
    </font>
    <font>
      <sz val="10"/>
      <color theme="1"/>
      <name val="Times New Roman"/>
      <family val="1"/>
      <charset val="204"/>
    </font>
    <font>
      <sz val="11"/>
      <color theme="1"/>
      <name val="Times New Roman"/>
      <family val="1"/>
      <charset val="204"/>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3">
    <xf numFmtId="0" fontId="0" fillId="0" borderId="0"/>
    <xf numFmtId="0" fontId="1" fillId="0" borderId="0"/>
    <xf numFmtId="0" fontId="1" fillId="0" borderId="0"/>
  </cellStyleXfs>
  <cellXfs count="56">
    <xf numFmtId="0" fontId="0" fillId="0" borderId="0" xfId="0"/>
    <xf numFmtId="0" fontId="3" fillId="0" borderId="1" xfId="0" applyFont="1" applyFill="1" applyBorder="1" applyAlignment="1">
      <alignment vertical="center" wrapText="1"/>
    </xf>
    <xf numFmtId="0" fontId="2" fillId="0" borderId="1" xfId="0" applyFont="1" applyFill="1" applyBorder="1" applyAlignment="1">
      <alignment horizontal="center" vertical="center" wrapText="1"/>
    </xf>
    <xf numFmtId="4" fontId="3" fillId="0" borderId="1" xfId="0" applyNumberFormat="1" applyFont="1" applyFill="1" applyBorder="1" applyAlignment="1">
      <alignment horizontal="center" vertical="center" wrapText="1"/>
    </xf>
    <xf numFmtId="0" fontId="2" fillId="0" borderId="0" xfId="0" applyFont="1" applyFill="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vertical="center" wrapText="1"/>
    </xf>
    <xf numFmtId="0" fontId="5" fillId="0" borderId="1" xfId="0" applyFont="1" applyFill="1" applyBorder="1" applyAlignment="1">
      <alignment horizontal="center" vertical="center" wrapText="1"/>
    </xf>
    <xf numFmtId="4" fontId="4" fillId="0" borderId="1" xfId="0" applyNumberFormat="1" applyFont="1" applyFill="1" applyBorder="1" applyAlignment="1">
      <alignment horizontal="right" vertical="center" wrapText="1"/>
    </xf>
    <xf numFmtId="0" fontId="6"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0" borderId="1" xfId="0" applyFont="1" applyFill="1" applyBorder="1" applyAlignment="1">
      <alignment vertical="center" wrapText="1"/>
    </xf>
    <xf numFmtId="0" fontId="3" fillId="0" borderId="0" xfId="0" applyFont="1" applyFill="1" applyAlignment="1">
      <alignment vertical="center" wrapText="1"/>
    </xf>
    <xf numFmtId="0" fontId="2" fillId="0" borderId="0" xfId="0" applyFont="1" applyFill="1" applyAlignment="1">
      <alignment vertical="center" wrapText="1"/>
    </xf>
    <xf numFmtId="0" fontId="6" fillId="0" borderId="0" xfId="0" applyFont="1" applyFill="1" applyAlignment="1">
      <alignment vertical="center" wrapText="1"/>
    </xf>
    <xf numFmtId="0" fontId="3" fillId="0" borderId="0" xfId="0" applyFont="1" applyFill="1" applyBorder="1" applyAlignment="1">
      <alignment vertical="center" wrapText="1"/>
    </xf>
    <xf numFmtId="0" fontId="7" fillId="0" borderId="0" xfId="0" applyFont="1" applyFill="1" applyAlignment="1">
      <alignment vertical="center" wrapText="1"/>
    </xf>
    <xf numFmtId="4" fontId="2" fillId="0" borderId="0" xfId="0" applyNumberFormat="1" applyFont="1" applyFill="1" applyAlignment="1">
      <alignment vertical="center" wrapText="1"/>
    </xf>
    <xf numFmtId="0" fontId="6" fillId="0" borderId="0" xfId="0" applyFont="1" applyFill="1" applyAlignment="1">
      <alignment horizontal="center" vertical="center" wrapText="1"/>
    </xf>
    <xf numFmtId="4" fontId="6" fillId="0" borderId="0" xfId="0" applyNumberFormat="1" applyFont="1" applyFill="1" applyAlignment="1">
      <alignment horizontal="center" vertical="center" wrapText="1"/>
    </xf>
    <xf numFmtId="0" fontId="6" fillId="0" borderId="0" xfId="0" applyFont="1" applyFill="1" applyBorder="1" applyAlignment="1">
      <alignment horizontal="center" vertical="center" wrapText="1"/>
    </xf>
    <xf numFmtId="0" fontId="5" fillId="0" borderId="0" xfId="0" applyFont="1" applyFill="1" applyAlignment="1">
      <alignment horizontal="justify" vertical="center" wrapText="1"/>
    </xf>
    <xf numFmtId="0" fontId="6" fillId="0" borderId="0" xfId="0" applyFont="1" applyFill="1" applyBorder="1" applyAlignment="1">
      <alignment vertical="center" wrapText="1"/>
    </xf>
    <xf numFmtId="0" fontId="2" fillId="0" borderId="1" xfId="0" applyFont="1" applyFill="1" applyBorder="1" applyAlignment="1">
      <alignment vertical="center" wrapText="1"/>
    </xf>
    <xf numFmtId="0" fontId="3" fillId="0" borderId="1" xfId="0" applyFont="1" applyFill="1" applyBorder="1" applyAlignment="1">
      <alignment horizontal="left" vertical="center" wrapText="1"/>
    </xf>
    <xf numFmtId="0" fontId="6" fillId="0" borderId="1" xfId="0" applyFont="1" applyFill="1" applyBorder="1" applyAlignment="1">
      <alignment horizontal="left" vertical="center" wrapText="1"/>
    </xf>
    <xf numFmtId="0" fontId="6" fillId="0" borderId="1" xfId="0" applyFont="1" applyFill="1" applyBorder="1" applyAlignment="1">
      <alignment horizontal="left" vertical="center"/>
    </xf>
    <xf numFmtId="0" fontId="7" fillId="0" borderId="1" xfId="0" applyFont="1" applyFill="1" applyBorder="1" applyAlignment="1">
      <alignment vertical="center" wrapText="1"/>
    </xf>
    <xf numFmtId="4" fontId="6" fillId="0" borderId="2" xfId="0" applyNumberFormat="1" applyFont="1" applyFill="1" applyBorder="1" applyAlignment="1">
      <alignment horizontal="center" vertical="center" wrapText="1"/>
    </xf>
    <xf numFmtId="0" fontId="6" fillId="0" borderId="1" xfId="0" applyNumberFormat="1" applyFont="1" applyFill="1" applyBorder="1" applyAlignment="1">
      <alignment horizontal="left" vertical="center" wrapText="1"/>
    </xf>
    <xf numFmtId="16" fontId="6" fillId="0" borderId="1" xfId="0" applyNumberFormat="1" applyFont="1" applyFill="1" applyBorder="1" applyAlignment="1">
      <alignment horizontal="center" vertical="center" wrapText="1"/>
    </xf>
    <xf numFmtId="0" fontId="7" fillId="0" borderId="1" xfId="0" applyNumberFormat="1" applyFont="1" applyFill="1" applyBorder="1" applyAlignment="1">
      <alignment horizontal="left"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3" fillId="0" borderId="1" xfId="0" applyNumberFormat="1" applyFont="1" applyFill="1" applyBorder="1" applyAlignment="1">
      <alignment horizontal="left" vertical="center" wrapText="1"/>
    </xf>
    <xf numFmtId="0" fontId="3" fillId="0" borderId="1" xfId="0" applyFont="1" applyFill="1" applyBorder="1" applyAlignment="1">
      <alignment horizontal="center" vertical="center"/>
    </xf>
    <xf numFmtId="16" fontId="5"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xf>
    <xf numFmtId="0" fontId="6" fillId="0" borderId="1" xfId="0" applyFont="1" applyFill="1" applyBorder="1" applyAlignment="1">
      <alignment vertical="center" wrapText="1"/>
    </xf>
    <xf numFmtId="0" fontId="3" fillId="0" borderId="1" xfId="0" applyFont="1" applyFill="1" applyBorder="1" applyAlignment="1">
      <alignment vertical="center"/>
    </xf>
    <xf numFmtId="0" fontId="3" fillId="0" borderId="0" xfId="0" applyFont="1" applyFill="1" applyAlignment="1">
      <alignment horizontal="center" vertical="center" wrapText="1"/>
    </xf>
    <xf numFmtId="4" fontId="6" fillId="0" borderId="1" xfId="0" applyNumberFormat="1" applyFont="1" applyFill="1" applyBorder="1" applyAlignment="1">
      <alignment horizontal="center" vertical="center" wrapText="1"/>
    </xf>
    <xf numFmtId="0" fontId="3" fillId="0" borderId="0" xfId="0" applyFont="1" applyFill="1" applyAlignment="1">
      <alignment vertical="center"/>
    </xf>
    <xf numFmtId="0" fontId="3" fillId="0" borderId="0" xfId="0" applyFont="1" applyFill="1" applyAlignment="1">
      <alignment horizontal="center" vertical="center"/>
    </xf>
    <xf numFmtId="0" fontId="2" fillId="0" borderId="1" xfId="0" applyFont="1" applyFill="1" applyBorder="1" applyAlignment="1">
      <alignment vertical="center"/>
    </xf>
    <xf numFmtId="4" fontId="2" fillId="0" borderId="1" xfId="0" applyNumberFormat="1" applyFont="1" applyFill="1" applyBorder="1" applyAlignment="1">
      <alignment vertical="center" wrapText="1"/>
    </xf>
    <xf numFmtId="4" fontId="7" fillId="0" borderId="1" xfId="0" applyNumberFormat="1" applyFont="1" applyFill="1" applyBorder="1" applyAlignment="1">
      <alignment vertical="center" wrapText="1"/>
    </xf>
    <xf numFmtId="2" fontId="7" fillId="0" borderId="1" xfId="0" applyNumberFormat="1" applyFont="1" applyFill="1" applyBorder="1" applyAlignment="1">
      <alignment vertical="center" wrapText="1"/>
    </xf>
    <xf numFmtId="0" fontId="3" fillId="0" borderId="0" xfId="0" applyFont="1" applyFill="1" applyBorder="1" applyAlignment="1">
      <alignment horizontal="center" vertical="center" wrapText="1"/>
    </xf>
    <xf numFmtId="0" fontId="5" fillId="0" borderId="0" xfId="0" applyFont="1" applyFill="1" applyBorder="1" applyAlignment="1">
      <alignment vertical="center" wrapText="1"/>
    </xf>
    <xf numFmtId="0" fontId="5" fillId="0" borderId="0"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2" fillId="0" borderId="0" xfId="0" applyFont="1" applyFill="1" applyBorder="1" applyAlignment="1">
      <alignment horizontal="center" vertical="center" wrapText="1"/>
    </xf>
    <xf numFmtId="0" fontId="2" fillId="0" borderId="1" xfId="0" applyFont="1" applyFill="1" applyBorder="1" applyAlignment="1">
      <alignment vertical="center" wrapText="1"/>
    </xf>
    <xf numFmtId="0" fontId="9" fillId="0" borderId="0" xfId="0" applyFont="1" applyAlignment="1">
      <alignment horizontal="left" vertical="top" wrapText="1"/>
    </xf>
    <xf numFmtId="0" fontId="8" fillId="0" borderId="0" xfId="0" applyFont="1" applyAlignment="1">
      <alignment horizontal="left" vertical="center" wrapText="1"/>
    </xf>
  </cellXfs>
  <cellStyles count="3">
    <cellStyle name="Normal" xfId="0" builtinId="0"/>
    <cellStyle name="Normal 2" xfId="1"/>
    <cellStyle name="Normal 2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95"/>
  <sheetViews>
    <sheetView tabSelected="1" topLeftCell="A85" zoomScale="115" zoomScaleNormal="115" workbookViewId="0">
      <selection activeCell="B95" sqref="B95:I95"/>
    </sheetView>
  </sheetViews>
  <sheetFormatPr defaultRowHeight="12.75" x14ac:dyDescent="0.25"/>
  <cols>
    <col min="1" max="1" width="6.42578125" style="20" customWidth="1"/>
    <col min="2" max="2" width="69.42578125" style="22" customWidth="1"/>
    <col min="3" max="3" width="18" style="22" customWidth="1"/>
    <col min="4" max="4" width="21" style="22" customWidth="1"/>
    <col min="5" max="5" width="8.85546875" style="20" customWidth="1"/>
    <col min="6" max="6" width="21.5703125" style="20" customWidth="1"/>
    <col min="7" max="7" width="17.140625" style="18" customWidth="1"/>
    <col min="8" max="8" width="19.5703125" style="19" customWidth="1"/>
    <col min="9" max="9" width="16" style="16" customWidth="1"/>
    <col min="10" max="10" width="10.140625" style="14" bestFit="1" customWidth="1"/>
    <col min="11" max="16384" width="9.140625" style="14"/>
  </cols>
  <sheetData>
    <row r="1" spans="1:10" x14ac:dyDescent="0.25">
      <c r="A1" s="12"/>
      <c r="B1" s="4" t="s">
        <v>14</v>
      </c>
      <c r="C1" s="12"/>
      <c r="D1" s="12"/>
      <c r="E1" s="40"/>
      <c r="F1" s="40"/>
      <c r="G1" s="12"/>
      <c r="H1" s="12"/>
      <c r="I1" s="13"/>
      <c r="J1" s="12"/>
    </row>
    <row r="2" spans="1:10" ht="32.25" customHeight="1" x14ac:dyDescent="0.25">
      <c r="A2" s="52" t="s">
        <v>5</v>
      </c>
      <c r="B2" s="52"/>
      <c r="C2" s="52"/>
      <c r="D2" s="52"/>
      <c r="E2" s="52"/>
      <c r="F2" s="52"/>
      <c r="G2" s="12"/>
      <c r="H2" s="12"/>
      <c r="I2" s="13"/>
      <c r="J2" s="12"/>
    </row>
    <row r="3" spans="1:10" s="12" customFormat="1" ht="63.75" x14ac:dyDescent="0.25">
      <c r="A3" s="2" t="s">
        <v>6</v>
      </c>
      <c r="B3" s="2" t="s">
        <v>7</v>
      </c>
      <c r="C3" s="2" t="s">
        <v>8</v>
      </c>
      <c r="D3" s="2" t="s">
        <v>9</v>
      </c>
      <c r="E3" s="2" t="s">
        <v>12</v>
      </c>
      <c r="F3" s="2" t="s">
        <v>10</v>
      </c>
      <c r="G3" s="2" t="s">
        <v>15</v>
      </c>
      <c r="H3" s="5" t="s">
        <v>11</v>
      </c>
      <c r="I3" s="5" t="s">
        <v>13</v>
      </c>
    </row>
    <row r="4" spans="1:10" x14ac:dyDescent="0.25">
      <c r="A4" s="9"/>
      <c r="B4" s="53" t="s">
        <v>98</v>
      </c>
      <c r="C4" s="53"/>
      <c r="D4" s="53"/>
      <c r="E4" s="53"/>
      <c r="F4" s="53"/>
      <c r="G4" s="7">
        <v>240</v>
      </c>
      <c r="H4" s="3">
        <v>1080</v>
      </c>
      <c r="I4" s="8">
        <f>G4+H4</f>
        <v>1320</v>
      </c>
      <c r="J4" s="12"/>
    </row>
    <row r="5" spans="1:10" x14ac:dyDescent="0.25">
      <c r="A5" s="9" t="s">
        <v>99</v>
      </c>
      <c r="B5" s="11" t="s">
        <v>39</v>
      </c>
      <c r="C5" s="11" t="s">
        <v>19</v>
      </c>
      <c r="D5" s="11" t="s">
        <v>26</v>
      </c>
      <c r="E5" s="7">
        <v>2</v>
      </c>
      <c r="F5" s="7" t="s">
        <v>0</v>
      </c>
      <c r="G5" s="7"/>
      <c r="H5" s="10"/>
      <c r="I5" s="23"/>
      <c r="J5" s="12"/>
    </row>
    <row r="6" spans="1:10" x14ac:dyDescent="0.25">
      <c r="A6" s="9" t="s">
        <v>100</v>
      </c>
      <c r="B6" s="11" t="s">
        <v>40</v>
      </c>
      <c r="C6" s="11" t="s">
        <v>19</v>
      </c>
      <c r="D6" s="11" t="s">
        <v>27</v>
      </c>
      <c r="E6" s="7">
        <v>2</v>
      </c>
      <c r="F6" s="7" t="s">
        <v>0</v>
      </c>
      <c r="G6" s="7"/>
      <c r="H6" s="10"/>
      <c r="I6" s="23"/>
      <c r="J6" s="12"/>
    </row>
    <row r="7" spans="1:10" x14ac:dyDescent="0.25">
      <c r="A7" s="9" t="s">
        <v>101</v>
      </c>
      <c r="B7" s="11" t="s">
        <v>41</v>
      </c>
      <c r="C7" s="11" t="s">
        <v>17</v>
      </c>
      <c r="D7" s="11" t="s">
        <v>18</v>
      </c>
      <c r="E7" s="7">
        <v>1</v>
      </c>
      <c r="F7" s="10" t="s">
        <v>16</v>
      </c>
      <c r="G7" s="7"/>
      <c r="H7" s="10"/>
      <c r="I7" s="23"/>
      <c r="J7" s="12"/>
    </row>
    <row r="8" spans="1:10" x14ac:dyDescent="0.25">
      <c r="A8" s="9" t="s">
        <v>102</v>
      </c>
      <c r="B8" s="11" t="s">
        <v>42</v>
      </c>
      <c r="C8" s="11" t="s">
        <v>19</v>
      </c>
      <c r="D8" s="11" t="s">
        <v>20</v>
      </c>
      <c r="E8" s="7">
        <v>1</v>
      </c>
      <c r="F8" s="10" t="s">
        <v>16</v>
      </c>
      <c r="G8" s="7"/>
      <c r="H8" s="10"/>
      <c r="I8" s="23"/>
      <c r="J8" s="12"/>
    </row>
    <row r="9" spans="1:10" x14ac:dyDescent="0.25">
      <c r="A9" s="9" t="s">
        <v>103</v>
      </c>
      <c r="B9" s="11" t="s">
        <v>43</v>
      </c>
      <c r="C9" s="11" t="s">
        <v>21</v>
      </c>
      <c r="D9" s="11" t="s">
        <v>21</v>
      </c>
      <c r="E9" s="7">
        <v>1</v>
      </c>
      <c r="F9" s="10" t="s">
        <v>16</v>
      </c>
      <c r="G9" s="7"/>
      <c r="H9" s="10"/>
      <c r="I9" s="23"/>
      <c r="J9" s="12"/>
    </row>
    <row r="10" spans="1:10" ht="25.5" x14ac:dyDescent="0.25">
      <c r="A10" s="9" t="s">
        <v>104</v>
      </c>
      <c r="B10" s="11" t="s">
        <v>44</v>
      </c>
      <c r="C10" s="11" t="s">
        <v>19</v>
      </c>
      <c r="D10" s="11" t="s">
        <v>29</v>
      </c>
      <c r="E10" s="10">
        <v>1</v>
      </c>
      <c r="F10" s="10" t="s">
        <v>28</v>
      </c>
      <c r="G10" s="10"/>
      <c r="H10" s="10"/>
      <c r="I10" s="23"/>
      <c r="J10" s="12"/>
    </row>
    <row r="11" spans="1:10" ht="25.5" x14ac:dyDescent="0.25">
      <c r="A11" s="10"/>
      <c r="B11" s="23" t="s">
        <v>290</v>
      </c>
      <c r="C11" s="1"/>
      <c r="D11" s="1"/>
      <c r="E11" s="10"/>
      <c r="F11" s="10"/>
      <c r="G11" s="7">
        <v>1000</v>
      </c>
      <c r="H11" s="3">
        <v>108</v>
      </c>
      <c r="I11" s="8">
        <f>G11+H11</f>
        <v>1108</v>
      </c>
      <c r="J11" s="12"/>
    </row>
    <row r="12" spans="1:10" x14ac:dyDescent="0.25">
      <c r="A12" s="36" t="s">
        <v>272</v>
      </c>
      <c r="B12" s="11" t="s">
        <v>38</v>
      </c>
      <c r="C12" s="11" t="s">
        <v>25</v>
      </c>
      <c r="D12" s="11" t="s">
        <v>25</v>
      </c>
      <c r="E12" s="7">
        <v>1</v>
      </c>
      <c r="F12" s="10" t="s">
        <v>32</v>
      </c>
      <c r="G12" s="10"/>
      <c r="H12" s="10"/>
      <c r="I12" s="23"/>
      <c r="J12" s="12"/>
    </row>
    <row r="13" spans="1:10" x14ac:dyDescent="0.25">
      <c r="A13" s="10"/>
      <c r="B13" s="23" t="s">
        <v>287</v>
      </c>
      <c r="C13" s="1"/>
      <c r="D13" s="1"/>
      <c r="E13" s="10"/>
      <c r="F13" s="10"/>
      <c r="G13" s="7">
        <v>210</v>
      </c>
      <c r="H13" s="3">
        <v>756</v>
      </c>
      <c r="I13" s="8">
        <f>G13+H13</f>
        <v>966</v>
      </c>
      <c r="J13" s="12"/>
    </row>
    <row r="14" spans="1:10" x14ac:dyDescent="0.25">
      <c r="A14" s="7" t="s">
        <v>288</v>
      </c>
      <c r="B14" s="1" t="s">
        <v>37</v>
      </c>
      <c r="C14" s="11" t="s">
        <v>36</v>
      </c>
      <c r="D14" s="11" t="s">
        <v>24</v>
      </c>
      <c r="E14" s="7">
        <v>6</v>
      </c>
      <c r="F14" s="10" t="s">
        <v>32</v>
      </c>
      <c r="G14" s="10"/>
      <c r="H14" s="10"/>
      <c r="I14" s="6"/>
      <c r="J14" s="12"/>
    </row>
    <row r="15" spans="1:10" x14ac:dyDescent="0.25">
      <c r="A15" s="2"/>
      <c r="B15" s="23" t="s">
        <v>274</v>
      </c>
      <c r="C15" s="23"/>
      <c r="D15" s="23"/>
      <c r="E15" s="2"/>
      <c r="F15" s="2"/>
      <c r="G15" s="10">
        <v>30</v>
      </c>
      <c r="H15" s="10">
        <v>108</v>
      </c>
      <c r="I15" s="8">
        <f>G15+H15</f>
        <v>138</v>
      </c>
      <c r="J15" s="12"/>
    </row>
    <row r="16" spans="1:10" s="16" customFormat="1" x14ac:dyDescent="0.25">
      <c r="A16" s="10" t="s">
        <v>275</v>
      </c>
      <c r="B16" s="42" t="s">
        <v>48</v>
      </c>
      <c r="C16" s="42" t="s">
        <v>49</v>
      </c>
      <c r="D16" s="42">
        <v>13893311</v>
      </c>
      <c r="E16" s="43">
        <v>1</v>
      </c>
      <c r="F16" s="7" t="s">
        <v>94</v>
      </c>
      <c r="G16" s="10"/>
      <c r="H16" s="10"/>
      <c r="I16" s="23"/>
      <c r="J16" s="12"/>
    </row>
    <row r="17" spans="1:10" x14ac:dyDescent="0.25">
      <c r="A17" s="9"/>
      <c r="B17" s="27" t="s">
        <v>105</v>
      </c>
      <c r="C17" s="27"/>
      <c r="D17" s="27"/>
      <c r="E17" s="32"/>
      <c r="F17" s="32"/>
      <c r="G17" s="10">
        <v>210</v>
      </c>
      <c r="H17" s="10">
        <v>756</v>
      </c>
      <c r="I17" s="45">
        <f>G17+H17</f>
        <v>966</v>
      </c>
    </row>
    <row r="18" spans="1:10" ht="25.5" x14ac:dyDescent="0.25">
      <c r="A18" s="9" t="s">
        <v>106</v>
      </c>
      <c r="B18" s="25" t="s">
        <v>107</v>
      </c>
      <c r="C18" s="25" t="s">
        <v>108</v>
      </c>
      <c r="D18" s="29"/>
      <c r="E18" s="9">
        <v>1</v>
      </c>
      <c r="F18" s="9" t="s">
        <v>0</v>
      </c>
      <c r="G18" s="10"/>
      <c r="H18" s="28"/>
      <c r="I18" s="27"/>
    </row>
    <row r="19" spans="1:10" ht="25.5" x14ac:dyDescent="0.25">
      <c r="A19" s="30" t="s">
        <v>109</v>
      </c>
      <c r="B19" s="25" t="s">
        <v>110</v>
      </c>
      <c r="C19" s="25" t="s">
        <v>108</v>
      </c>
      <c r="D19" s="29" t="s">
        <v>111</v>
      </c>
      <c r="E19" s="9">
        <v>1</v>
      </c>
      <c r="F19" s="9" t="s">
        <v>112</v>
      </c>
      <c r="G19" s="10"/>
      <c r="H19" s="28"/>
      <c r="I19" s="27"/>
    </row>
    <row r="20" spans="1:10" ht="25.5" x14ac:dyDescent="0.25">
      <c r="A20" s="9" t="s">
        <v>113</v>
      </c>
      <c r="B20" s="25" t="s">
        <v>114</v>
      </c>
      <c r="C20" s="25" t="s">
        <v>108</v>
      </c>
      <c r="D20" s="29" t="s">
        <v>115</v>
      </c>
      <c r="E20" s="9">
        <v>1</v>
      </c>
      <c r="F20" s="9" t="s">
        <v>112</v>
      </c>
      <c r="G20" s="10"/>
      <c r="H20" s="28"/>
      <c r="I20" s="27"/>
    </row>
    <row r="21" spans="1:10" x14ac:dyDescent="0.25">
      <c r="A21" s="30" t="s">
        <v>116</v>
      </c>
      <c r="B21" s="38" t="s">
        <v>117</v>
      </c>
      <c r="C21" s="38" t="s">
        <v>118</v>
      </c>
      <c r="D21" s="38" t="s">
        <v>119</v>
      </c>
      <c r="E21" s="9">
        <v>1</v>
      </c>
      <c r="F21" s="9" t="s">
        <v>3</v>
      </c>
      <c r="G21" s="10"/>
      <c r="H21" s="28"/>
      <c r="I21" s="27"/>
    </row>
    <row r="22" spans="1:10" ht="38.25" x14ac:dyDescent="0.25">
      <c r="A22" s="9" t="s">
        <v>120</v>
      </c>
      <c r="B22" s="25" t="s">
        <v>121</v>
      </c>
      <c r="C22" s="25" t="s">
        <v>122</v>
      </c>
      <c r="D22" s="29"/>
      <c r="E22" s="9">
        <v>1</v>
      </c>
      <c r="F22" s="9" t="s">
        <v>123</v>
      </c>
      <c r="G22" s="10"/>
      <c r="H22" s="28"/>
      <c r="I22" s="27"/>
    </row>
    <row r="23" spans="1:10" ht="38.25" x14ac:dyDescent="0.25">
      <c r="A23" s="30" t="s">
        <v>124</v>
      </c>
      <c r="B23" s="25" t="s">
        <v>125</v>
      </c>
      <c r="C23" s="25" t="s">
        <v>122</v>
      </c>
      <c r="D23" s="29"/>
      <c r="E23" s="9">
        <v>1</v>
      </c>
      <c r="F23" s="9" t="s">
        <v>112</v>
      </c>
      <c r="G23" s="10"/>
      <c r="H23" s="28"/>
      <c r="I23" s="27"/>
    </row>
    <row r="24" spans="1:10" x14ac:dyDescent="0.25">
      <c r="A24" s="30" t="s">
        <v>273</v>
      </c>
      <c r="B24" s="25" t="s">
        <v>92</v>
      </c>
      <c r="C24" s="26" t="s">
        <v>91</v>
      </c>
      <c r="D24" s="26">
        <v>348713</v>
      </c>
      <c r="E24" s="20">
        <v>1</v>
      </c>
      <c r="F24" s="9" t="s">
        <v>0</v>
      </c>
      <c r="G24" s="9"/>
      <c r="H24" s="9"/>
      <c r="I24" s="27"/>
      <c r="J24" s="12"/>
    </row>
    <row r="25" spans="1:10" x14ac:dyDescent="0.25">
      <c r="A25" s="9"/>
      <c r="B25" s="33" t="s">
        <v>126</v>
      </c>
      <c r="C25" s="25"/>
      <c r="D25" s="29"/>
      <c r="E25" s="9"/>
      <c r="F25" s="9"/>
      <c r="G25" s="10">
        <v>60</v>
      </c>
      <c r="H25" s="28">
        <f>9*12*2</f>
        <v>216</v>
      </c>
      <c r="I25" s="45">
        <f>G25+H25</f>
        <v>276</v>
      </c>
    </row>
    <row r="26" spans="1:10" x14ac:dyDescent="0.25">
      <c r="A26" s="9" t="s">
        <v>127</v>
      </c>
      <c r="B26" s="25" t="s">
        <v>128</v>
      </c>
      <c r="C26" s="29" t="s">
        <v>129</v>
      </c>
      <c r="D26" s="29" t="s">
        <v>130</v>
      </c>
      <c r="E26" s="9">
        <v>1</v>
      </c>
      <c r="F26" s="9" t="s">
        <v>1</v>
      </c>
      <c r="G26" s="10"/>
      <c r="H26" s="28"/>
      <c r="I26" s="27"/>
    </row>
    <row r="27" spans="1:10" x14ac:dyDescent="0.25">
      <c r="A27" s="9" t="s">
        <v>131</v>
      </c>
      <c r="B27" s="25" t="s">
        <v>132</v>
      </c>
      <c r="C27" s="25"/>
      <c r="D27" s="29" t="s">
        <v>133</v>
      </c>
      <c r="E27" s="9">
        <v>1</v>
      </c>
      <c r="F27" s="9" t="s">
        <v>1</v>
      </c>
      <c r="G27" s="10"/>
      <c r="H27" s="28"/>
      <c r="I27" s="27"/>
    </row>
    <row r="28" spans="1:10" x14ac:dyDescent="0.25">
      <c r="A28" s="9"/>
      <c r="B28" s="33" t="s">
        <v>134</v>
      </c>
      <c r="C28" s="33"/>
      <c r="D28" s="31"/>
      <c r="E28" s="32"/>
      <c r="F28" s="9"/>
      <c r="G28" s="10">
        <v>330</v>
      </c>
      <c r="H28" s="28">
        <f>9*12*11</f>
        <v>1188</v>
      </c>
      <c r="I28" s="45">
        <f>G28+H28</f>
        <v>1518</v>
      </c>
    </row>
    <row r="29" spans="1:10" ht="25.5" x14ac:dyDescent="0.25">
      <c r="A29" s="9" t="s">
        <v>135</v>
      </c>
      <c r="B29" s="25" t="s">
        <v>294</v>
      </c>
      <c r="C29" s="25" t="s">
        <v>136</v>
      </c>
      <c r="D29" s="29" t="s">
        <v>137</v>
      </c>
      <c r="E29" s="9">
        <v>3</v>
      </c>
      <c r="F29" s="9" t="s">
        <v>138</v>
      </c>
      <c r="G29" s="10"/>
      <c r="H29" s="28"/>
      <c r="I29" s="27"/>
    </row>
    <row r="30" spans="1:10" ht="25.5" x14ac:dyDescent="0.25">
      <c r="A30" s="9" t="s">
        <v>139</v>
      </c>
      <c r="B30" s="25" t="s">
        <v>295</v>
      </c>
      <c r="C30" s="25" t="s">
        <v>136</v>
      </c>
      <c r="D30" s="29" t="s">
        <v>140</v>
      </c>
      <c r="E30" s="9">
        <v>2</v>
      </c>
      <c r="F30" s="9" t="s">
        <v>141</v>
      </c>
      <c r="G30" s="10"/>
      <c r="H30" s="28"/>
      <c r="I30" s="27"/>
    </row>
    <row r="31" spans="1:10" ht="51" x14ac:dyDescent="0.25">
      <c r="A31" s="9" t="s">
        <v>142</v>
      </c>
      <c r="B31" s="25" t="s">
        <v>296</v>
      </c>
      <c r="C31" s="25" t="s">
        <v>143</v>
      </c>
      <c r="D31" s="29" t="s">
        <v>144</v>
      </c>
      <c r="E31" s="9">
        <v>1</v>
      </c>
      <c r="F31" s="9" t="s">
        <v>2</v>
      </c>
      <c r="G31" s="10"/>
      <c r="H31" s="28"/>
      <c r="I31" s="27"/>
    </row>
    <row r="32" spans="1:10" ht="25.5" x14ac:dyDescent="0.25">
      <c r="A32" s="9" t="s">
        <v>145</v>
      </c>
      <c r="B32" s="25" t="s">
        <v>297</v>
      </c>
      <c r="C32" s="25" t="s">
        <v>146</v>
      </c>
      <c r="D32" s="29" t="s">
        <v>147</v>
      </c>
      <c r="E32" s="9">
        <v>2</v>
      </c>
      <c r="F32" s="9" t="s">
        <v>141</v>
      </c>
      <c r="G32" s="10"/>
      <c r="H32" s="28"/>
      <c r="I32" s="27"/>
    </row>
    <row r="33" spans="1:10" x14ac:dyDescent="0.25">
      <c r="A33" s="7" t="s">
        <v>291</v>
      </c>
      <c r="B33" s="1" t="s">
        <v>35</v>
      </c>
      <c r="C33" s="1" t="s">
        <v>22</v>
      </c>
      <c r="D33" s="24">
        <v>3001</v>
      </c>
      <c r="E33" s="10">
        <v>1</v>
      </c>
      <c r="F33" s="10" t="s">
        <v>4</v>
      </c>
      <c r="G33" s="10"/>
      <c r="H33" s="7"/>
      <c r="I33" s="23"/>
      <c r="J33" s="12"/>
    </row>
    <row r="34" spans="1:10" x14ac:dyDescent="0.25">
      <c r="A34" s="9" t="s">
        <v>292</v>
      </c>
      <c r="B34" s="1" t="s">
        <v>95</v>
      </c>
      <c r="C34" s="1" t="s">
        <v>22</v>
      </c>
      <c r="D34" s="11" t="s">
        <v>22</v>
      </c>
      <c r="E34" s="10">
        <v>1</v>
      </c>
      <c r="F34" s="10" t="s">
        <v>4</v>
      </c>
      <c r="G34" s="10"/>
      <c r="H34" s="10"/>
      <c r="I34" s="23"/>
      <c r="J34" s="12"/>
    </row>
    <row r="35" spans="1:10" ht="25.5" x14ac:dyDescent="0.25">
      <c r="A35" s="9" t="s">
        <v>293</v>
      </c>
      <c r="B35" s="25" t="s">
        <v>298</v>
      </c>
      <c r="C35" s="25" t="s">
        <v>148</v>
      </c>
      <c r="D35" s="29" t="s">
        <v>149</v>
      </c>
      <c r="E35" s="9">
        <v>1</v>
      </c>
      <c r="F35" s="9" t="s">
        <v>150</v>
      </c>
      <c r="G35" s="10"/>
      <c r="H35" s="28"/>
      <c r="I35" s="27"/>
    </row>
    <row r="36" spans="1:10" x14ac:dyDescent="0.25">
      <c r="A36" s="9"/>
      <c r="B36" s="33" t="s">
        <v>151</v>
      </c>
      <c r="C36" s="29"/>
      <c r="D36" s="29"/>
      <c r="E36" s="9"/>
      <c r="F36" s="9"/>
      <c r="G36" s="10">
        <f>25*30</f>
        <v>750</v>
      </c>
      <c r="H36" s="28">
        <f>9*12*25</f>
        <v>2700</v>
      </c>
      <c r="I36" s="45">
        <f>G36+H36</f>
        <v>3450</v>
      </c>
    </row>
    <row r="37" spans="1:10" x14ac:dyDescent="0.25">
      <c r="A37" s="9" t="s">
        <v>152</v>
      </c>
      <c r="B37" s="25" t="s">
        <v>153</v>
      </c>
      <c r="C37" s="29" t="s">
        <v>154</v>
      </c>
      <c r="D37" s="29" t="s">
        <v>155</v>
      </c>
      <c r="E37" s="9">
        <v>1</v>
      </c>
      <c r="F37" s="9" t="s">
        <v>156</v>
      </c>
      <c r="G37" s="10"/>
      <c r="H37" s="28"/>
      <c r="I37" s="27"/>
    </row>
    <row r="38" spans="1:10" ht="38.25" x14ac:dyDescent="0.25">
      <c r="A38" s="9" t="s">
        <v>157</v>
      </c>
      <c r="B38" s="25" t="s">
        <v>158</v>
      </c>
      <c r="C38" s="29" t="s">
        <v>60</v>
      </c>
      <c r="D38" s="29" t="s">
        <v>159</v>
      </c>
      <c r="E38" s="9">
        <v>3</v>
      </c>
      <c r="F38" s="9" t="s">
        <v>284</v>
      </c>
      <c r="G38" s="10"/>
      <c r="H38" s="28"/>
      <c r="I38" s="27"/>
    </row>
    <row r="39" spans="1:10" x14ac:dyDescent="0.25">
      <c r="A39" s="9" t="s">
        <v>160</v>
      </c>
      <c r="B39" s="25" t="s">
        <v>59</v>
      </c>
      <c r="C39" s="29" t="s">
        <v>60</v>
      </c>
      <c r="D39" s="29" t="s">
        <v>61</v>
      </c>
      <c r="E39" s="9">
        <v>1</v>
      </c>
      <c r="F39" s="9" t="s">
        <v>54</v>
      </c>
      <c r="G39" s="10"/>
      <c r="H39" s="28"/>
      <c r="I39" s="27"/>
    </row>
    <row r="40" spans="1:10" ht="51" x14ac:dyDescent="0.25">
      <c r="A40" s="9" t="s">
        <v>161</v>
      </c>
      <c r="B40" s="25" t="s">
        <v>62</v>
      </c>
      <c r="C40" s="29" t="s">
        <v>162</v>
      </c>
      <c r="D40" s="29" t="s">
        <v>64</v>
      </c>
      <c r="E40" s="9">
        <v>9</v>
      </c>
      <c r="F40" s="9" t="s">
        <v>163</v>
      </c>
      <c r="G40" s="10"/>
      <c r="H40" s="28"/>
      <c r="I40" s="27"/>
    </row>
    <row r="41" spans="1:10" ht="38.25" x14ac:dyDescent="0.25">
      <c r="A41" s="9" t="s">
        <v>164</v>
      </c>
      <c r="B41" s="25" t="s">
        <v>165</v>
      </c>
      <c r="C41" s="29" t="s">
        <v>63</v>
      </c>
      <c r="D41" s="29"/>
      <c r="E41" s="9">
        <v>3</v>
      </c>
      <c r="F41" s="9" t="s">
        <v>166</v>
      </c>
      <c r="G41" s="10"/>
      <c r="H41" s="28"/>
      <c r="I41" s="27"/>
    </row>
    <row r="42" spans="1:10" ht="38.25" x14ac:dyDescent="0.25">
      <c r="A42" s="9" t="s">
        <v>167</v>
      </c>
      <c r="B42" s="25" t="s">
        <v>168</v>
      </c>
      <c r="C42" s="29" t="s">
        <v>169</v>
      </c>
      <c r="D42" s="29" t="s">
        <v>170</v>
      </c>
      <c r="E42" s="9">
        <v>7</v>
      </c>
      <c r="F42" s="9" t="s">
        <v>171</v>
      </c>
      <c r="G42" s="10"/>
      <c r="H42" s="28"/>
      <c r="I42" s="27"/>
    </row>
    <row r="43" spans="1:10" x14ac:dyDescent="0.25">
      <c r="A43" s="37">
        <v>17</v>
      </c>
      <c r="B43" s="25" t="s">
        <v>89</v>
      </c>
      <c r="C43" s="39" t="s">
        <v>90</v>
      </c>
      <c r="D43" s="39"/>
      <c r="E43" s="37">
        <v>1</v>
      </c>
      <c r="F43" s="9" t="s">
        <v>88</v>
      </c>
      <c r="G43" s="35"/>
    </row>
    <row r="44" spans="1:10" x14ac:dyDescent="0.25">
      <c r="A44" s="9"/>
      <c r="B44" s="33" t="s">
        <v>172</v>
      </c>
      <c r="C44" s="25"/>
      <c r="D44" s="29"/>
      <c r="E44" s="9"/>
      <c r="F44" s="9"/>
      <c r="G44" s="10">
        <v>60</v>
      </c>
      <c r="H44" s="28">
        <f>9*12*2</f>
        <v>216</v>
      </c>
      <c r="I44" s="46">
        <f>G44+H44</f>
        <v>276</v>
      </c>
    </row>
    <row r="45" spans="1:10" x14ac:dyDescent="0.25">
      <c r="A45" s="9" t="s">
        <v>173</v>
      </c>
      <c r="B45" s="25" t="s">
        <v>65</v>
      </c>
      <c r="C45" s="25" t="s">
        <v>66</v>
      </c>
      <c r="D45" s="29" t="s">
        <v>67</v>
      </c>
      <c r="E45" s="9">
        <v>1</v>
      </c>
      <c r="F45" s="9" t="s">
        <v>68</v>
      </c>
      <c r="G45" s="10"/>
      <c r="H45" s="28"/>
      <c r="I45" s="27"/>
    </row>
    <row r="46" spans="1:10" ht="25.5" x14ac:dyDescent="0.25">
      <c r="A46" s="20" t="s">
        <v>277</v>
      </c>
      <c r="B46" s="24" t="s">
        <v>78</v>
      </c>
      <c r="C46" s="24" t="s">
        <v>79</v>
      </c>
      <c r="D46" s="34" t="s">
        <v>80</v>
      </c>
      <c r="E46" s="35">
        <v>1</v>
      </c>
      <c r="F46" s="43" t="s">
        <v>30</v>
      </c>
      <c r="G46" s="42"/>
    </row>
    <row r="47" spans="1:10" x14ac:dyDescent="0.25">
      <c r="A47" s="9"/>
      <c r="B47" s="51" t="s">
        <v>174</v>
      </c>
      <c r="C47" s="51"/>
      <c r="D47" s="51"/>
      <c r="E47" s="51"/>
      <c r="F47" s="51"/>
      <c r="G47" s="10">
        <v>3000</v>
      </c>
      <c r="H47" s="28">
        <f>9*12*100</f>
        <v>10800</v>
      </c>
      <c r="I47" s="47">
        <f>SUM(G47:H66)</f>
        <v>13800</v>
      </c>
    </row>
    <row r="48" spans="1:10" ht="25.5" x14ac:dyDescent="0.25">
      <c r="A48" s="9" t="s">
        <v>175</v>
      </c>
      <c r="B48" s="25" t="s">
        <v>176</v>
      </c>
      <c r="C48" s="25" t="s">
        <v>177</v>
      </c>
      <c r="D48" s="29" t="s">
        <v>178</v>
      </c>
      <c r="E48" s="9">
        <v>4</v>
      </c>
      <c r="F48" s="9" t="s">
        <v>179</v>
      </c>
      <c r="G48" s="10"/>
      <c r="H48" s="28"/>
      <c r="I48" s="27"/>
    </row>
    <row r="49" spans="1:9" ht="63.75" x14ac:dyDescent="0.25">
      <c r="A49" s="9" t="s">
        <v>180</v>
      </c>
      <c r="B49" s="25" t="s">
        <v>69</v>
      </c>
      <c r="C49" s="25" t="s">
        <v>70</v>
      </c>
      <c r="D49" s="29" t="s">
        <v>71</v>
      </c>
      <c r="E49" s="9">
        <v>9</v>
      </c>
      <c r="F49" s="9" t="s">
        <v>181</v>
      </c>
      <c r="G49" s="10"/>
      <c r="H49" s="28"/>
      <c r="I49" s="27"/>
    </row>
    <row r="50" spans="1:9" ht="25.5" x14ac:dyDescent="0.25">
      <c r="A50" s="9" t="s">
        <v>182</v>
      </c>
      <c r="B50" s="25" t="s">
        <v>183</v>
      </c>
      <c r="C50" s="25" t="s">
        <v>184</v>
      </c>
      <c r="D50" s="29">
        <v>1220</v>
      </c>
      <c r="E50" s="9">
        <v>2</v>
      </c>
      <c r="F50" s="9" t="s">
        <v>185</v>
      </c>
      <c r="G50" s="10"/>
      <c r="H50" s="28"/>
      <c r="I50" s="27"/>
    </row>
    <row r="51" spans="1:9" ht="89.25" x14ac:dyDescent="0.25">
      <c r="A51" s="9" t="s">
        <v>186</v>
      </c>
      <c r="B51" s="25" t="s">
        <v>75</v>
      </c>
      <c r="C51" s="25" t="s">
        <v>73</v>
      </c>
      <c r="D51" s="29" t="s">
        <v>187</v>
      </c>
      <c r="E51" s="9">
        <v>22</v>
      </c>
      <c r="F51" s="9" t="s">
        <v>188</v>
      </c>
      <c r="G51" s="10"/>
      <c r="H51" s="28"/>
      <c r="I51" s="27"/>
    </row>
    <row r="52" spans="1:9" ht="51" x14ac:dyDescent="0.25">
      <c r="A52" s="9" t="s">
        <v>189</v>
      </c>
      <c r="B52" s="25" t="s">
        <v>190</v>
      </c>
      <c r="C52" s="25" t="s">
        <v>73</v>
      </c>
      <c r="D52" s="29" t="s">
        <v>191</v>
      </c>
      <c r="E52" s="9">
        <v>4</v>
      </c>
      <c r="F52" s="9" t="s">
        <v>192</v>
      </c>
      <c r="G52" s="10"/>
      <c r="H52" s="28"/>
      <c r="I52" s="27"/>
    </row>
    <row r="53" spans="1:9" ht="25.5" x14ac:dyDescent="0.25">
      <c r="A53" s="9" t="s">
        <v>193</v>
      </c>
      <c r="B53" s="25" t="s">
        <v>194</v>
      </c>
      <c r="C53" s="25" t="s">
        <v>73</v>
      </c>
      <c r="D53" s="29">
        <v>5376</v>
      </c>
      <c r="E53" s="9">
        <v>1</v>
      </c>
      <c r="F53" s="9" t="s">
        <v>195</v>
      </c>
      <c r="G53" s="10"/>
      <c r="H53" s="28"/>
      <c r="I53" s="27"/>
    </row>
    <row r="54" spans="1:9" ht="25.5" x14ac:dyDescent="0.25">
      <c r="A54" s="9" t="s">
        <v>196</v>
      </c>
      <c r="B54" s="25" t="s">
        <v>197</v>
      </c>
      <c r="C54" s="25" t="s">
        <v>73</v>
      </c>
      <c r="D54" s="29">
        <v>24071</v>
      </c>
      <c r="E54" s="9">
        <v>2</v>
      </c>
      <c r="F54" s="9" t="s">
        <v>198</v>
      </c>
      <c r="G54" s="10"/>
      <c r="H54" s="28"/>
      <c r="I54" s="27"/>
    </row>
    <row r="55" spans="1:9" ht="25.5" x14ac:dyDescent="0.25">
      <c r="A55" s="9" t="s">
        <v>199</v>
      </c>
      <c r="B55" s="25" t="s">
        <v>200</v>
      </c>
      <c r="C55" s="25" t="s">
        <v>73</v>
      </c>
      <c r="D55" s="29" t="s">
        <v>201</v>
      </c>
      <c r="E55" s="9">
        <v>4</v>
      </c>
      <c r="F55" s="9" t="s">
        <v>202</v>
      </c>
      <c r="G55" s="10"/>
      <c r="H55" s="28"/>
      <c r="I55" s="27"/>
    </row>
    <row r="56" spans="1:9" ht="25.5" x14ac:dyDescent="0.25">
      <c r="A56" s="9" t="s">
        <v>203</v>
      </c>
      <c r="B56" s="25" t="s">
        <v>204</v>
      </c>
      <c r="C56" s="25" t="s">
        <v>73</v>
      </c>
      <c r="D56" s="29" t="s">
        <v>205</v>
      </c>
      <c r="E56" s="9">
        <v>1</v>
      </c>
      <c r="F56" s="9" t="s">
        <v>206</v>
      </c>
      <c r="G56" s="10"/>
      <c r="H56" s="28"/>
      <c r="I56" s="27"/>
    </row>
    <row r="57" spans="1:9" ht="25.5" x14ac:dyDescent="0.25">
      <c r="A57" s="9" t="s">
        <v>207</v>
      </c>
      <c r="B57" s="25" t="s">
        <v>208</v>
      </c>
      <c r="C57" s="25" t="s">
        <v>73</v>
      </c>
      <c r="D57" s="29" t="s">
        <v>209</v>
      </c>
      <c r="E57" s="9">
        <v>1</v>
      </c>
      <c r="F57" s="9" t="s">
        <v>206</v>
      </c>
      <c r="G57" s="10"/>
      <c r="H57" s="28"/>
      <c r="I57" s="27"/>
    </row>
    <row r="58" spans="1:9" ht="25.5" x14ac:dyDescent="0.25">
      <c r="A58" s="9" t="s">
        <v>210</v>
      </c>
      <c r="B58" s="25" t="s">
        <v>72</v>
      </c>
      <c r="C58" s="25" t="s">
        <v>73</v>
      </c>
      <c r="D58" s="29" t="s">
        <v>74</v>
      </c>
      <c r="E58" s="9">
        <v>5</v>
      </c>
      <c r="F58" s="9" t="s">
        <v>211</v>
      </c>
      <c r="G58" s="10"/>
      <c r="H58" s="28"/>
      <c r="I58" s="27"/>
    </row>
    <row r="59" spans="1:9" ht="25.5" x14ac:dyDescent="0.25">
      <c r="A59" s="9" t="s">
        <v>212</v>
      </c>
      <c r="B59" s="25" t="s">
        <v>213</v>
      </c>
      <c r="C59" s="25" t="s">
        <v>73</v>
      </c>
      <c r="D59" s="29" t="s">
        <v>214</v>
      </c>
      <c r="E59" s="9">
        <v>3</v>
      </c>
      <c r="F59" s="9" t="s">
        <v>215</v>
      </c>
      <c r="G59" s="10"/>
      <c r="H59" s="28"/>
      <c r="I59" s="27"/>
    </row>
    <row r="60" spans="1:9" ht="80.25" customHeight="1" x14ac:dyDescent="0.25">
      <c r="A60" s="9" t="s">
        <v>216</v>
      </c>
      <c r="B60" s="25" t="s">
        <v>76</v>
      </c>
      <c r="C60" s="25" t="s">
        <v>73</v>
      </c>
      <c r="D60" s="29" t="s">
        <v>77</v>
      </c>
      <c r="E60" s="9">
        <v>10</v>
      </c>
      <c r="F60" s="9" t="s">
        <v>217</v>
      </c>
      <c r="G60" s="10"/>
      <c r="H60" s="28"/>
      <c r="I60" s="27"/>
    </row>
    <row r="61" spans="1:9" ht="25.5" x14ac:dyDescent="0.25">
      <c r="A61" s="9" t="s">
        <v>218</v>
      </c>
      <c r="B61" s="25" t="s">
        <v>219</v>
      </c>
      <c r="C61" s="25" t="s">
        <v>177</v>
      </c>
      <c r="D61" s="29" t="s">
        <v>220</v>
      </c>
      <c r="E61" s="9">
        <v>2</v>
      </c>
      <c r="F61" s="9" t="s">
        <v>221</v>
      </c>
      <c r="G61" s="10"/>
      <c r="H61" s="28"/>
      <c r="I61" s="27"/>
    </row>
    <row r="62" spans="1:9" x14ac:dyDescent="0.25">
      <c r="A62" s="9" t="s">
        <v>222</v>
      </c>
      <c r="B62" s="25" t="s">
        <v>223</v>
      </c>
      <c r="C62" s="25"/>
      <c r="D62" s="29" t="s">
        <v>224</v>
      </c>
      <c r="E62" s="9">
        <v>1</v>
      </c>
      <c r="F62" s="9" t="s">
        <v>225</v>
      </c>
      <c r="G62" s="10"/>
      <c r="H62" s="28"/>
      <c r="I62" s="27"/>
    </row>
    <row r="63" spans="1:9" ht="25.5" x14ac:dyDescent="0.25">
      <c r="A63" s="9" t="s">
        <v>226</v>
      </c>
      <c r="B63" s="25" t="s">
        <v>227</v>
      </c>
      <c r="C63" s="25" t="s">
        <v>228</v>
      </c>
      <c r="D63" s="29" t="s">
        <v>229</v>
      </c>
      <c r="E63" s="9">
        <v>1</v>
      </c>
      <c r="F63" s="9" t="s">
        <v>156</v>
      </c>
      <c r="G63" s="10"/>
      <c r="H63" s="28"/>
      <c r="I63" s="27"/>
    </row>
    <row r="64" spans="1:9" ht="25.5" x14ac:dyDescent="0.25">
      <c r="A64" s="9" t="s">
        <v>230</v>
      </c>
      <c r="B64" s="25" t="s">
        <v>231</v>
      </c>
      <c r="C64" s="25" t="s">
        <v>228</v>
      </c>
      <c r="D64" s="29"/>
      <c r="E64" s="9">
        <v>3</v>
      </c>
      <c r="F64" s="9" t="s">
        <v>232</v>
      </c>
      <c r="G64" s="10"/>
      <c r="H64" s="28"/>
      <c r="I64" s="27"/>
    </row>
    <row r="65" spans="1:9" x14ac:dyDescent="0.25">
      <c r="A65" s="9" t="s">
        <v>233</v>
      </c>
      <c r="B65" s="25" t="s">
        <v>234</v>
      </c>
      <c r="C65" s="25" t="s">
        <v>282</v>
      </c>
      <c r="D65" s="29" t="s">
        <v>283</v>
      </c>
      <c r="E65" s="9">
        <v>2</v>
      </c>
      <c r="F65" s="9" t="s">
        <v>235</v>
      </c>
      <c r="G65" s="10"/>
      <c r="H65" s="28"/>
      <c r="I65" s="27"/>
    </row>
    <row r="66" spans="1:9" ht="89.25" x14ac:dyDescent="0.25">
      <c r="A66" s="9" t="s">
        <v>236</v>
      </c>
      <c r="B66" s="25" t="s">
        <v>237</v>
      </c>
      <c r="C66" s="29" t="s">
        <v>238</v>
      </c>
      <c r="D66" s="29"/>
      <c r="E66" s="9">
        <v>17</v>
      </c>
      <c r="F66" s="9" t="s">
        <v>239</v>
      </c>
      <c r="G66" s="10"/>
      <c r="H66" s="41"/>
      <c r="I66" s="27"/>
    </row>
    <row r="67" spans="1:9" ht="38.25" x14ac:dyDescent="0.25">
      <c r="A67" s="9" t="s">
        <v>279</v>
      </c>
      <c r="B67" s="39" t="s">
        <v>81</v>
      </c>
      <c r="C67" s="39" t="s">
        <v>82</v>
      </c>
      <c r="D67" s="1" t="s">
        <v>83</v>
      </c>
      <c r="E67" s="35">
        <v>2</v>
      </c>
      <c r="F67" s="35" t="s">
        <v>30</v>
      </c>
      <c r="G67" s="9"/>
      <c r="H67" s="41"/>
      <c r="I67" s="27"/>
    </row>
    <row r="68" spans="1:9" ht="38.25" x14ac:dyDescent="0.25">
      <c r="A68" s="9" t="s">
        <v>280</v>
      </c>
      <c r="B68" s="39" t="s">
        <v>84</v>
      </c>
      <c r="C68" s="39" t="s">
        <v>82</v>
      </c>
      <c r="D68" s="1" t="s">
        <v>85</v>
      </c>
      <c r="E68" s="35">
        <v>3</v>
      </c>
      <c r="F68" s="35" t="s">
        <v>30</v>
      </c>
      <c r="G68" s="9"/>
      <c r="H68" s="41"/>
      <c r="I68" s="27"/>
    </row>
    <row r="69" spans="1:9" x14ac:dyDescent="0.25">
      <c r="A69" s="9" t="s">
        <v>281</v>
      </c>
      <c r="B69" s="25" t="s">
        <v>86</v>
      </c>
      <c r="C69" s="29" t="s">
        <v>87</v>
      </c>
      <c r="D69" s="29"/>
      <c r="E69" s="37">
        <v>1</v>
      </c>
      <c r="F69" s="9" t="s">
        <v>88</v>
      </c>
      <c r="G69" s="39"/>
      <c r="H69" s="41"/>
      <c r="I69" s="27"/>
    </row>
    <row r="70" spans="1:9" x14ac:dyDescent="0.25">
      <c r="A70" s="9"/>
      <c r="B70" s="51" t="s">
        <v>240</v>
      </c>
      <c r="C70" s="51"/>
      <c r="D70" s="51"/>
      <c r="E70" s="51"/>
      <c r="F70" s="51"/>
      <c r="G70" s="10">
        <v>210</v>
      </c>
      <c r="H70" s="28">
        <f>9*12*7</f>
        <v>756</v>
      </c>
      <c r="I70" s="46">
        <f>G70+H70</f>
        <v>966</v>
      </c>
    </row>
    <row r="71" spans="1:9" ht="25.5" x14ac:dyDescent="0.25">
      <c r="A71" s="9" t="s">
        <v>241</v>
      </c>
      <c r="B71" s="25" t="s">
        <v>242</v>
      </c>
      <c r="C71" s="25" t="s">
        <v>243</v>
      </c>
      <c r="D71" s="29" t="s">
        <v>244</v>
      </c>
      <c r="E71" s="9">
        <v>1</v>
      </c>
      <c r="F71" s="9" t="s">
        <v>245</v>
      </c>
      <c r="G71" s="10"/>
      <c r="H71" s="28"/>
      <c r="I71" s="27"/>
    </row>
    <row r="72" spans="1:9" ht="38.25" x14ac:dyDescent="0.25">
      <c r="A72" s="9" t="s">
        <v>246</v>
      </c>
      <c r="B72" s="25" t="s">
        <v>247</v>
      </c>
      <c r="C72" s="25" t="s">
        <v>248</v>
      </c>
      <c r="D72" s="29" t="s">
        <v>249</v>
      </c>
      <c r="E72" s="9">
        <v>2</v>
      </c>
      <c r="F72" s="9" t="s">
        <v>250</v>
      </c>
      <c r="G72" s="10"/>
      <c r="H72" s="28"/>
      <c r="I72" s="27"/>
    </row>
    <row r="73" spans="1:9" ht="25.5" x14ac:dyDescent="0.25">
      <c r="A73" s="9" t="s">
        <v>251</v>
      </c>
      <c r="B73" s="25" t="s">
        <v>252</v>
      </c>
      <c r="C73" s="25" t="s">
        <v>253</v>
      </c>
      <c r="D73" s="29" t="s">
        <v>254</v>
      </c>
      <c r="E73" s="9">
        <v>1</v>
      </c>
      <c r="F73" s="9" t="s">
        <v>54</v>
      </c>
      <c r="G73" s="10"/>
      <c r="H73" s="41"/>
      <c r="I73" s="27"/>
    </row>
    <row r="74" spans="1:9" x14ac:dyDescent="0.25">
      <c r="A74" s="9" t="s">
        <v>255</v>
      </c>
      <c r="B74" s="25" t="s">
        <v>256</v>
      </c>
      <c r="C74" s="25" t="s">
        <v>52</v>
      </c>
      <c r="D74" s="29"/>
      <c r="E74" s="9">
        <v>1</v>
      </c>
      <c r="F74" s="9" t="s">
        <v>4</v>
      </c>
      <c r="G74" s="10"/>
      <c r="H74" s="41"/>
      <c r="I74" s="27"/>
    </row>
    <row r="75" spans="1:9" x14ac:dyDescent="0.25">
      <c r="A75" s="9" t="s">
        <v>255</v>
      </c>
      <c r="B75" s="24" t="s">
        <v>51</v>
      </c>
      <c r="C75" s="24" t="s">
        <v>52</v>
      </c>
      <c r="D75" s="34" t="s">
        <v>53</v>
      </c>
      <c r="E75" s="35">
        <v>1</v>
      </c>
      <c r="F75" s="10" t="s">
        <v>54</v>
      </c>
      <c r="G75" s="9"/>
      <c r="H75" s="41"/>
      <c r="I75" s="27"/>
    </row>
    <row r="76" spans="1:9" s="42" customFormat="1" x14ac:dyDescent="0.25">
      <c r="A76" s="35" t="s">
        <v>278</v>
      </c>
      <c r="B76" s="26" t="s">
        <v>96</v>
      </c>
      <c r="C76" s="26" t="s">
        <v>52</v>
      </c>
      <c r="D76" s="26" t="s">
        <v>97</v>
      </c>
      <c r="E76" s="37">
        <v>1</v>
      </c>
      <c r="F76" s="37" t="s">
        <v>58</v>
      </c>
      <c r="G76" s="37"/>
      <c r="H76" s="39"/>
      <c r="I76" s="44"/>
    </row>
    <row r="77" spans="1:9" x14ac:dyDescent="0.25">
      <c r="A77" s="9"/>
      <c r="B77" s="51" t="s">
        <v>289</v>
      </c>
      <c r="C77" s="51"/>
      <c r="D77" s="51"/>
      <c r="E77" s="51"/>
      <c r="F77" s="51"/>
      <c r="G77" s="10">
        <v>60</v>
      </c>
      <c r="H77" s="41">
        <f>9*12*2</f>
        <v>216</v>
      </c>
      <c r="I77" s="46">
        <f>H77+G77</f>
        <v>276</v>
      </c>
    </row>
    <row r="78" spans="1:9" x14ac:dyDescent="0.25">
      <c r="A78" s="9" t="s">
        <v>257</v>
      </c>
      <c r="B78" s="25" t="s">
        <v>258</v>
      </c>
      <c r="C78" s="25" t="s">
        <v>259</v>
      </c>
      <c r="D78" s="29" t="s">
        <v>260</v>
      </c>
      <c r="E78" s="9">
        <v>1</v>
      </c>
      <c r="F78" s="9" t="s">
        <v>261</v>
      </c>
      <c r="G78" s="10"/>
      <c r="H78" s="41"/>
      <c r="I78" s="27"/>
    </row>
    <row r="79" spans="1:9" ht="25.5" x14ac:dyDescent="0.25">
      <c r="A79" s="9" t="s">
        <v>276</v>
      </c>
      <c r="B79" s="24" t="s">
        <v>55</v>
      </c>
      <c r="C79" s="24" t="s">
        <v>56</v>
      </c>
      <c r="D79" s="34" t="s">
        <v>57</v>
      </c>
      <c r="E79" s="35">
        <v>1</v>
      </c>
      <c r="F79" s="10" t="s">
        <v>58</v>
      </c>
      <c r="G79" s="9"/>
      <c r="H79" s="41"/>
      <c r="I79" s="27"/>
    </row>
    <row r="80" spans="1:9" x14ac:dyDescent="0.25">
      <c r="A80" s="9"/>
      <c r="B80" s="27" t="s">
        <v>262</v>
      </c>
      <c r="C80" s="25"/>
      <c r="D80" s="29"/>
      <c r="E80" s="9"/>
      <c r="F80" s="9"/>
      <c r="G80" s="10">
        <v>90</v>
      </c>
      <c r="H80" s="41">
        <f>9*12*3</f>
        <v>324</v>
      </c>
      <c r="I80" s="46">
        <f>G80+H80</f>
        <v>414</v>
      </c>
    </row>
    <row r="81" spans="1:10" ht="25.5" x14ac:dyDescent="0.25">
      <c r="A81" s="9" t="s">
        <v>263</v>
      </c>
      <c r="B81" s="25" t="s">
        <v>264</v>
      </c>
      <c r="C81" s="25" t="s">
        <v>265</v>
      </c>
      <c r="D81" s="29" t="s">
        <v>266</v>
      </c>
      <c r="E81" s="9">
        <v>1</v>
      </c>
      <c r="F81" s="7" t="s">
        <v>16</v>
      </c>
      <c r="G81" s="10"/>
      <c r="H81" s="41"/>
      <c r="I81" s="27"/>
    </row>
    <row r="82" spans="1:10" ht="25.5" x14ac:dyDescent="0.25">
      <c r="A82" s="9" t="s">
        <v>267</v>
      </c>
      <c r="B82" s="25" t="s">
        <v>268</v>
      </c>
      <c r="C82" s="25" t="s">
        <v>269</v>
      </c>
      <c r="D82" s="29"/>
      <c r="E82" s="9">
        <v>1</v>
      </c>
      <c r="F82" s="7" t="s">
        <v>16</v>
      </c>
      <c r="G82" s="10"/>
      <c r="H82" s="41"/>
      <c r="I82" s="27"/>
    </row>
    <row r="83" spans="1:10" x14ac:dyDescent="0.25">
      <c r="A83" s="36" t="s">
        <v>271</v>
      </c>
      <c r="B83" s="24" t="s">
        <v>93</v>
      </c>
      <c r="C83" s="24" t="s">
        <v>46</v>
      </c>
      <c r="D83" s="34" t="s">
        <v>47</v>
      </c>
      <c r="E83" s="7">
        <v>1</v>
      </c>
      <c r="F83" s="7" t="s">
        <v>16</v>
      </c>
      <c r="G83" s="10"/>
      <c r="H83" s="10"/>
      <c r="I83" s="23"/>
      <c r="J83" s="12"/>
    </row>
    <row r="84" spans="1:10" x14ac:dyDescent="0.25">
      <c r="A84" s="2"/>
      <c r="B84" s="23" t="s">
        <v>285</v>
      </c>
      <c r="C84" s="23"/>
      <c r="D84" s="23"/>
      <c r="E84" s="2"/>
      <c r="F84" s="5"/>
      <c r="G84" s="7">
        <v>60</v>
      </c>
      <c r="H84" s="10">
        <v>216</v>
      </c>
      <c r="I84" s="8">
        <f>G84+H84</f>
        <v>276</v>
      </c>
      <c r="J84" s="12"/>
    </row>
    <row r="85" spans="1:10" x14ac:dyDescent="0.25">
      <c r="A85" s="10" t="s">
        <v>270</v>
      </c>
      <c r="B85" s="11" t="s">
        <v>34</v>
      </c>
      <c r="C85" s="11" t="s">
        <v>31</v>
      </c>
      <c r="D85" s="11" t="s">
        <v>50</v>
      </c>
      <c r="E85" s="7">
        <v>1</v>
      </c>
      <c r="F85" s="7" t="s">
        <v>94</v>
      </c>
      <c r="G85" s="7"/>
      <c r="H85" s="10"/>
      <c r="I85" s="23"/>
      <c r="J85" s="12"/>
    </row>
    <row r="86" spans="1:10" s="16" customFormat="1" x14ac:dyDescent="0.25">
      <c r="A86" s="10" t="s">
        <v>286</v>
      </c>
      <c r="B86" s="1" t="s">
        <v>33</v>
      </c>
      <c r="C86" s="11" t="s">
        <v>23</v>
      </c>
      <c r="D86" s="10">
        <v>30035896</v>
      </c>
      <c r="E86" s="7">
        <v>1</v>
      </c>
      <c r="F86" s="7" t="s">
        <v>94</v>
      </c>
      <c r="G86" s="7"/>
      <c r="H86" s="10"/>
      <c r="I86" s="23"/>
      <c r="J86" s="12"/>
    </row>
    <row r="87" spans="1:10" s="16" customFormat="1" ht="51" x14ac:dyDescent="0.25">
      <c r="A87" s="48"/>
      <c r="B87" s="15"/>
      <c r="C87" s="49"/>
      <c r="D87" s="48"/>
      <c r="E87" s="50"/>
      <c r="F87" s="50"/>
      <c r="G87" s="50"/>
      <c r="H87" s="13" t="s">
        <v>299</v>
      </c>
      <c r="I87" s="17">
        <f>SUM(I4:I86)</f>
        <v>25750</v>
      </c>
      <c r="J87" s="12"/>
    </row>
    <row r="88" spans="1:10" ht="51" x14ac:dyDescent="0.25">
      <c r="A88" s="12"/>
      <c r="B88" s="21" t="s">
        <v>45</v>
      </c>
      <c r="C88" s="12"/>
      <c r="D88" s="12"/>
      <c r="E88" s="40"/>
      <c r="F88" s="40"/>
      <c r="G88" s="12"/>
      <c r="H88" s="12"/>
      <c r="I88" s="13"/>
      <c r="J88" s="12"/>
    </row>
    <row r="90" spans="1:10" x14ac:dyDescent="0.25">
      <c r="B90" s="22" t="s">
        <v>300</v>
      </c>
    </row>
    <row r="91" spans="1:10" ht="33" customHeight="1" x14ac:dyDescent="0.25">
      <c r="B91" s="55" t="s">
        <v>301</v>
      </c>
      <c r="C91" s="55"/>
      <c r="D91" s="55"/>
      <c r="E91" s="55"/>
      <c r="F91" s="55"/>
      <c r="G91" s="55"/>
      <c r="H91" s="55"/>
      <c r="I91" s="55"/>
    </row>
    <row r="93" spans="1:10" ht="81" customHeight="1" x14ac:dyDescent="0.25">
      <c r="B93" s="55" t="s">
        <v>302</v>
      </c>
      <c r="C93" s="55"/>
      <c r="D93" s="55"/>
      <c r="E93" s="55"/>
      <c r="F93" s="55"/>
      <c r="G93" s="55"/>
      <c r="H93" s="55"/>
      <c r="I93" s="55"/>
    </row>
    <row r="95" spans="1:10" ht="396" customHeight="1" x14ac:dyDescent="0.25">
      <c r="B95" s="54" t="s">
        <v>303</v>
      </c>
      <c r="C95" s="54"/>
      <c r="D95" s="54"/>
      <c r="E95" s="54"/>
      <c r="F95" s="54"/>
      <c r="G95" s="54"/>
      <c r="H95" s="54"/>
      <c r="I95" s="54"/>
    </row>
  </sheetData>
  <autoFilter ref="A3:J86"/>
  <mergeCells count="8">
    <mergeCell ref="B95:I95"/>
    <mergeCell ref="B93:I93"/>
    <mergeCell ref="B91:I91"/>
    <mergeCell ref="B47:F47"/>
    <mergeCell ref="B70:F70"/>
    <mergeCell ref="B77:F77"/>
    <mergeCell ref="A2:F2"/>
    <mergeCell ref="B4:F4"/>
  </mergeCells>
  <pageMargins left="0.39370078740157483" right="0.39370078740157483" top="0.39370078740157483" bottom="0.39370078740157483" header="0.31496062992125984" footer="0.31496062992125984"/>
  <pageSetup paperSize="9" scale="70"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Техническа спецификация</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dc:creator>
  <cp:lastModifiedBy>Ani</cp:lastModifiedBy>
  <cp:lastPrinted>2025-03-18T15:03:54Z</cp:lastPrinted>
  <dcterms:created xsi:type="dcterms:W3CDTF">2021-08-17T10:28:16Z</dcterms:created>
  <dcterms:modified xsi:type="dcterms:W3CDTF">2025-03-18T15:03:57Z</dcterms:modified>
</cp:coreProperties>
</file>